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updateLinks="never" codeName="xlsBook" defaultThemeVersion="124226"/>
  <mc:AlternateContent xmlns:mc="http://schemas.openxmlformats.org/markup-compatibility/2006">
    <mc:Choice Requires="x15">
      <x15ac:absPath xmlns:x15ac="http://schemas.microsoft.com/office/spreadsheetml/2010/11/ac" url="C:\Users\mgurysheva\Desktop\мацко\"/>
    </mc:Choice>
  </mc:AlternateContent>
  <xr:revisionPtr revIDLastSave="0" documentId="8_{701803D6-88AF-4B0A-8D55-7DF6A8C663B1}" xr6:coauthVersionLast="47" xr6:coauthVersionMax="47" xr10:uidLastSave="{00000000-0000-0000-0000-000000000000}"/>
  <bookViews>
    <workbookView xWindow="-120" yWindow="-120" windowWidth="29040" windowHeight="15840" tabRatio="912" activeTab="2" xr2:uid="{00000000-000D-0000-FFFF-FFFF00000000}"/>
  </bookViews>
  <sheets>
    <sheet name="Инструкция" sheetId="525" r:id="rId1"/>
    <sheet name="Лог обновления" sheetId="429" state="veryHidden" r:id="rId2"/>
    <sheet name="Титульный" sheetId="437" r:id="rId3"/>
    <sheet name="Территории" sheetId="566" r:id="rId4"/>
    <sheet name="ВД и СКИ" sheetId="556" r:id="rId5"/>
    <sheet name="Форма 1.0.1 | Форма 4.7" sheetId="569" r:id="rId6"/>
    <sheet name="Форма 4.7" sheetId="580" r:id="rId7"/>
    <sheet name="Форма 1.0.2" sheetId="564" state="veryHidden" r:id="rId8"/>
    <sheet name="Сведения об изменении" sheetId="547" state="veryHidden" r:id="rId9"/>
    <sheet name="Комментарии" sheetId="431" r:id="rId10"/>
    <sheet name="Проверка" sheetId="432" r:id="rId11"/>
    <sheet name="modProv" sheetId="570" state="veryHidden" r:id="rId12"/>
    <sheet name="modReestr" sheetId="562" state="veryHidden" r:id="rId13"/>
    <sheet name="AllSheetsInThisWorkbook" sheetId="389" state="veryHidden" r:id="rId14"/>
    <sheet name="modCheckCyan" sheetId="553" state="veryHidden" r:id="rId15"/>
    <sheet name="modInfo" sheetId="513" state="veryHidden" r:id="rId16"/>
    <sheet name="TEHSHEET" sheetId="205" state="veryHidden" r:id="rId17"/>
    <sheet name="modList11" sheetId="577" state="veryHidden" r:id="rId18"/>
    <sheet name="et_union_hor" sheetId="471" state="veryHidden" r:id="rId19"/>
    <sheet name="et_union_vert" sheetId="521" state="veryHidden" r:id="rId20"/>
    <sheet name="modList00" sheetId="546" state="veryHidden" r:id="rId21"/>
    <sheet name="modList02" sheetId="533" state="veryHidden" r:id="rId22"/>
    <sheet name="modList03" sheetId="565" state="veryHidden" r:id="rId23"/>
    <sheet name="modList04" sheetId="548" state="veryHidden" r:id="rId24"/>
    <sheet name="modList07" sheetId="557" state="veryHidden" r:id="rId25"/>
    <sheet name="modList09" sheetId="567" state="veryHidden" r:id="rId26"/>
    <sheet name="modHTTP" sheetId="554" state="veryHidden" r:id="rId27"/>
    <sheet name="modfrmRegion" sheetId="545" state="veryHidden" r:id="rId28"/>
    <sheet name="MR_LIST" sheetId="540" state="veryHidden" r:id="rId29"/>
    <sheet name="REESTR_VT" sheetId="543" state="veryHidden" r:id="rId30"/>
    <sheet name="REESTR_VED" sheetId="544" state="veryHidden" r:id="rId31"/>
    <sheet name="modfrmReestrObj" sheetId="539" state="veryHidden" r:id="rId32"/>
    <sheet name="DataOrg" sheetId="550" state="veryHidden" r:id="rId33"/>
    <sheet name="modfrmReestr" sheetId="434" state="veryHidden" r:id="rId34"/>
    <sheet name="modUpdTemplMain" sheetId="424" state="veryHidden" r:id="rId35"/>
    <sheet name="REESTR_ORG" sheetId="390" state="veryHidden" r:id="rId36"/>
    <sheet name="modClassifierValidate" sheetId="400" state="veryHidden" r:id="rId37"/>
    <sheet name="modHyp" sheetId="398" state="veryHidden" r:id="rId38"/>
    <sheet name="modfrmDateChoose" sheetId="517" state="veryHidden" r:id="rId39"/>
    <sheet name="modComm" sheetId="514" state="veryHidden" r:id="rId40"/>
    <sheet name="modThisWorkbook" sheetId="511" state="veryHidden" r:id="rId41"/>
    <sheet name="REESTR_MO" sheetId="518" state="veryHidden" r:id="rId42"/>
    <sheet name="REESTR_MO_FILTER" sheetId="568" state="veryHidden" r:id="rId43"/>
    <sheet name="modfrmReestrMR" sheetId="519" state="veryHidden" r:id="rId44"/>
    <sheet name="modServiceModule" sheetId="561" state="veryHidden" r:id="rId45"/>
    <sheet name="modfrmCheckUpdates" sheetId="512" state="veryHidden" r:id="rId46"/>
    <sheet name="REESTR_DS" sheetId="559" state="veryHidden" r:id="rId47"/>
    <sheet name="REESTR_CHS" sheetId="551" state="veryHidden" r:id="rId48"/>
    <sheet name="REESTR_LINK" sheetId="552" state="veryHidden" r:id="rId49"/>
  </sheets>
  <definedNames>
    <definedName name="_xlnm._FilterDatabase" localSheetId="10" hidden="1">Проверка!$B$4:$E$4</definedName>
    <definedName name="activity">'ВД и СКИ'!$E$22:$E$25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Cell_List11">'Форма 4.7'!$D$10:$G$19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nnection_flag">Титульный!$F$34</definedName>
    <definedName name="copy_f_quart">Титульный!$C$21</definedName>
    <definedName name="copy_f_year">Титульный!$C$20</definedName>
    <definedName name="CURRENT_DATE">TEHSHEET!$G$17</definedName>
    <definedName name="data_List11">'Форма 4.7'!$F$12:$G$19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List11_1">et_union_hor!$68:$68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org_type">TEHSHEET!$Z$2:$Z$5</definedName>
    <definedName name="kind_of_publication">TEHSHEET!$G$2:$G$3</definedName>
    <definedName name="kind_of_purchase_method">TEHSHEET!$P$2:$P$4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REESTR_MO!$A$2:$D$113</definedName>
    <definedName name="list_of_tariff">TEHSHEET!$I$2:$I$3</definedName>
    <definedName name="List00_checkFill">Титульный!$F$7:$F$46</definedName>
    <definedName name="List00_Fill">Титульный!$F$45</definedName>
    <definedName name="List00_Print">Титульный!$G$4:$K$6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7_ActivityID">'ВД и СКИ'!$X$20:$X$26</definedName>
    <definedName name="List07_CheckC">'ВД и СКИ'!$D$21:$M$25</definedName>
    <definedName name="List07_fieldMarker">'ВД и СКИ'!$Y$20:$Y$26</definedName>
    <definedName name="List07_Fill">'ВД и СКИ'!$D$27:$F$27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ist11_GroundMaterials_1">'Форма 4.7'!$F$12:$F$19</definedName>
    <definedName name="List11_note">'Форма 4.7'!$G$10:$G$19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'ВД и СКИ'!$M$21:$M$25</definedName>
    <definedName name="note_ter">'ВД и СКИ'!$I$21:$I$25</definedName>
    <definedName name="num_of_cst">Титульный!$F$17</definedName>
    <definedName name="obj_List02_22">'Форма 1.0.1 | Форма 4.7'!$8:$8</definedName>
    <definedName name="objective_of_IPR">TEHSHEET!$V$2:$V$6</definedName>
    <definedName name="org">Титульный!$F$26</definedName>
    <definedName name="Org_Address">Титульный!$F$36:$F$36</definedName>
    <definedName name="ORG_END_DATE">TEHSHEET!$E$17</definedName>
    <definedName name="Org_main">Титульный!$F$37:$F$37</definedName>
    <definedName name="Org_otv_lico">Титульный!$F$40:$F$43</definedName>
    <definedName name="ORG_START_DATE">TEHSHEET!$D$17</definedName>
    <definedName name="pCng_List11_1">'Форма 4.7'!$E$12:$E$13</definedName>
    <definedName name="pCng_List11_2">'Форма 4.7'!$E$15:$E$16</definedName>
    <definedName name="pCng_List11_3">'Форма 4.7'!$E$18:$E$19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_List11_1">'Форма 4.7'!$C$12:$C$13</definedName>
    <definedName name="pDel_List11_2">'Форма 4.7'!$C$15:$C$16</definedName>
    <definedName name="pDel_List11_3">'Форма 4.7'!$C$18:$C$19</definedName>
    <definedName name="pDelList07_01">'ВД и СКИ'!$C$22:$C$26</definedName>
    <definedName name="pDelList07_04">'ВД и СКИ'!$G$22:$G$26</definedName>
    <definedName name="pDelList07_05">'ВД и СКИ'!$K$22:$K$26</definedName>
    <definedName name="pIns_Comm">Комментарии!$E$13</definedName>
    <definedName name="pIns_List02">'Форма 1.0.1 | Форма 4.7'!$19:$19</definedName>
    <definedName name="pIns_List03">'Форма 1.0.2'!$E$13</definedName>
    <definedName name="pIns_List04">'Сведения об изменении'!$E$14</definedName>
    <definedName name="pIns_List07_01">'ВД и СКИ'!$E$20:$E$26</definedName>
    <definedName name="pIns_List07_04">'ВД и СКИ'!$I$20:$I$26</definedName>
    <definedName name="pIns_List07_05">'ВД и СКИ'!$M$20:$M$26</definedName>
    <definedName name="pIns_List09_0">Территории!$E$17</definedName>
    <definedName name="pIns_List11_1">'Форма 4.7'!$E$13</definedName>
    <definedName name="pIns_List11_2">'Форма 4.7'!$E$16</definedName>
    <definedName name="pIns_List11_3">'Форма 4.7'!$E$19</definedName>
    <definedName name="QUARTER">TEHSHEET!$F$2:$F$5</definedName>
    <definedName name="REESTR_LINK_RANGE">REESTR_LINK!$A$2:$C$3</definedName>
    <definedName name="REESTR_ORG_RANGE">REESTR_ORG!$A$2:$J$179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Титульный!$F$37</definedName>
    <definedName name="SAPBEXrevision" hidden="1">1</definedName>
    <definedName name="SAPBEXsysID" hidden="1">"BW2"</definedName>
    <definedName name="SAPBEXwbID" hidden="1">"479GSPMTNK9HM4ZSIVE5K2SH6"</definedName>
    <definedName name="source_of_funding">TEHSHEET!$O$2:$O$13</definedName>
    <definedName name="stop_info">Титульный!$E$47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'ВД и СКИ'!$B$20:$B$26</definedName>
    <definedName name="Y_N_List07_02">'ВД и СКИ'!$F$20:$F$26</definedName>
    <definedName name="Y_N_List07_05">'ВД и СКИ'!$J$20:$J$26</definedName>
    <definedName name="year_list">TEHSHEET!$C$2:$C$7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6" i="569" l="1"/>
  <c r="D16" i="569"/>
  <c r="F12" i="569"/>
  <c r="R14" i="566"/>
  <c r="R13" i="566"/>
  <c r="A13" i="553"/>
  <c r="R12" i="566"/>
  <c r="P12" i="566" a="1"/>
  <c r="P12" i="566" s="1"/>
  <c r="M14" i="566"/>
  <c r="M13" i="566"/>
  <c r="M12" i="566"/>
  <c r="E17" i="205" l="1"/>
  <c r="D17" i="205"/>
  <c r="B3" i="525"/>
  <c r="A12" i="553" l="1"/>
  <c r="A6" i="553"/>
  <c r="A7" i="553"/>
  <c r="A8" i="553"/>
  <c r="A9" i="553"/>
  <c r="A10" i="553"/>
  <c r="A11" i="553"/>
  <c r="A4" i="553"/>
  <c r="A5" i="553"/>
  <c r="A1" i="553"/>
  <c r="A2" i="553"/>
  <c r="A3" i="553"/>
  <c r="B2" i="525"/>
  <c r="P15" i="471" l="1" a="1"/>
  <c r="P15" i="471" s="1"/>
  <c r="D4" i="556" l="1"/>
  <c r="B5" i="525" l="1"/>
  <c r="M12" i="564" l="1"/>
  <c r="F54" i="471" l="1"/>
  <c r="D58" i="471" l="1"/>
  <c r="F58" i="471"/>
  <c r="D6" i="569" l="1"/>
  <c r="R25" i="471" l="1"/>
  <c r="R20" i="471"/>
  <c r="R15" i="471"/>
  <c r="M25" i="471"/>
  <c r="M20" i="471"/>
  <c r="M15" i="471"/>
  <c r="M45" i="471" l="1"/>
  <c r="D8" i="431" l="1"/>
  <c r="D8" i="547"/>
  <c r="D5" i="556"/>
  <c r="F4" i="43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8" authorId="0" shapeId="0" xr:uid="{00000000-0006-0000-0500-000001000000}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50" authorId="0" shapeId="0" xr:uid="{00000000-0006-0000-1200-000001000000}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<sst xmlns="http://schemas.openxmlformats.org/spreadsheetml/2006/main" count="2222" uniqueCount="1221">
  <si>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</si>
  <si>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</si>
  <si>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</si>
  <si>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</si>
  <si>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</si>
  <si>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</si>
  <si>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</si>
  <si>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</si>
  <si>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</si>
  <si>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</si>
  <si>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</si>
  <si>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</si>
  <si>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</si>
  <si>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</si>
  <si>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</si>
  <si>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</si>
  <si>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</si>
  <si>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</si>
  <si>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</si>
  <si>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</si>
  <si>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</si>
  <si>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</si>
  <si>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</si>
  <si>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</si>
  <si>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</si>
  <si>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</si>
  <si>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</si>
  <si>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</si>
  <si>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</si>
  <si>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</si>
  <si>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</si>
  <si>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</si>
  <si>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</si>
  <si>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</si>
  <si>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</si>
  <si>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</si>
  <si>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</si>
  <si>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</si>
  <si>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</si>
  <si>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</si>
  <si>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</si>
  <si>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</si>
  <si>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</si>
  <si>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</si>
  <si>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</si>
  <si>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</si>
  <si>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</si>
  <si>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</si>
  <si>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</si>
  <si>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</si>
  <si>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</si>
  <si>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</si>
  <si>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</si>
  <si>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</si>
  <si>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</si>
  <si>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</si>
  <si>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</si>
  <si>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</si>
  <si>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</si>
  <si>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</si>
  <si>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</si>
  <si>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</si>
  <si>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</si>
  <si>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</si>
  <si>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</si>
  <si>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</si>
  <si>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</si>
  <si>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</si>
  <si>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</si>
  <si>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</si>
  <si>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</si>
  <si>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</si>
  <si>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</si>
  <si>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</si>
  <si>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</si>
  <si>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</si>
  <si>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</si>
  <si>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</si>
  <si>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</si>
  <si>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</si>
  <si>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Фамилия, имя, отчество руководителя</t>
  </si>
  <si>
    <t>ID_TARIFF_NAME</t>
  </si>
  <si>
    <t>VED_NAME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</si>
  <si>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</si>
  <si>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</si>
  <si>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</si>
  <si>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</si>
  <si>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</si>
  <si>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</si>
  <si>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</si>
  <si>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</si>
  <si>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</si>
  <si>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true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</si>
  <si>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</si>
  <si>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</si>
  <si>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</si>
  <si>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</si>
  <si>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</si>
  <si>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</si>
  <si>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</si>
  <si>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</si>
  <si>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</si>
  <si>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</si>
  <si>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</si>
  <si>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</si>
  <si>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</si>
  <si>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</si>
  <si>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</si>
  <si>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</si>
  <si>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</si>
  <si>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</si>
  <si>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</si>
  <si>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</si>
  <si>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</si>
  <si>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</si>
  <si>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</si>
  <si>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</si>
  <si>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</si>
  <si>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Сведения об изменениях в первоначально опубликованной информации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</si>
  <si>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</si>
  <si>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</si>
  <si>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</si>
  <si>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</si>
  <si>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</si>
  <si>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</si>
  <si>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</si>
  <si>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</si>
  <si>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</si>
  <si>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</si>
  <si>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</si>
  <si>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</si>
  <si>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</si>
  <si>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</si>
  <si>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</si>
  <si>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</si>
  <si>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</si>
  <si>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</si>
  <si>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</si>
  <si>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</si>
  <si>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</si>
  <si>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</si>
  <si>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</si>
  <si>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</si>
  <si>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</si>
  <si>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</si>
  <si>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</si>
  <si>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</si>
  <si>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</si>
  <si>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</si>
  <si>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</si>
  <si>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</si>
  <si>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</si>
  <si>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</si>
  <si>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</si>
  <si>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Добавить описание территории оказания услуг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</si>
  <si>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</si>
  <si>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</si>
  <si>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</si>
  <si>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</si>
  <si>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</si>
  <si>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</si>
  <si>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</si>
  <si>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</si>
  <si>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</si>
  <si>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</si>
  <si>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</si>
  <si>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</si>
  <si>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</si>
  <si>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</si>
  <si>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</si>
  <si>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</si>
  <si>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</si>
  <si>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</si>
  <si>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</si>
  <si>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</si>
  <si>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</si>
  <si>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</si>
  <si>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</si>
  <si>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</si>
  <si>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</si>
  <si>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</si>
  <si>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</si>
  <si>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</si>
  <si>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</si>
  <si>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</si>
  <si>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</si>
  <si>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</si>
  <si>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</si>
  <si>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</si>
  <si>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</si>
  <si>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</si>
  <si>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</si>
  <si>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</si>
  <si>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</si>
  <si>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</si>
  <si>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</si>
  <si>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</si>
  <si>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</si>
  <si>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</si>
  <si>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</si>
  <si>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</si>
  <si>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</si>
  <si>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</si>
  <si>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</si>
  <si>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</si>
  <si>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</si>
  <si>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</si>
  <si>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</si>
  <si>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</si>
  <si>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</si>
  <si>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</si>
  <si>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</si>
  <si>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</si>
  <si>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</si>
  <si>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</si>
  <si>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</si>
  <si>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</si>
  <si>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</si>
  <si>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</si>
  <si>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</si>
  <si>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</si>
  <si>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</si>
  <si>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</si>
  <si>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</si>
  <si>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</si>
  <si>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</si>
  <si>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</si>
  <si>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</si>
  <si>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</si>
  <si>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</si>
  <si>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</si>
  <si>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</si>
  <si>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</si>
  <si>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</si>
  <si>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</si>
  <si>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</si>
  <si>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</si>
  <si>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</si>
  <si>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</si>
  <si>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</si>
  <si>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</si>
  <si>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</si>
  <si>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</si>
  <si>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</si>
  <si>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</si>
  <si>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</si>
  <si>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</si>
  <si>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</si>
  <si>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</si>
  <si>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</si>
  <si>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</si>
  <si>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</si>
  <si>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</si>
  <si>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</si>
  <si>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</si>
  <si>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</si>
  <si>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</si>
  <si>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</si>
  <si>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</si>
  <si>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</si>
  <si>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</si>
  <si>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</si>
  <si>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</si>
  <si>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</si>
  <si>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</si>
  <si>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</si>
  <si>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</si>
  <si>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</si>
  <si>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</si>
  <si>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</si>
  <si>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</si>
  <si>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</si>
  <si>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</si>
  <si>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</si>
  <si>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</si>
  <si>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Отчётный период (год)</t>
  </si>
  <si>
    <t>Перечень муниципальных районов и муниципальных образований (территорий оказания услуг)</t>
  </si>
  <si>
    <t>Территория оказания услуг</t>
  </si>
  <si>
    <t>Добавить территорию оказания услуг</t>
  </si>
  <si>
    <t>\</t>
  </si>
  <si>
    <t>1.1</t>
  </si>
  <si>
    <t>Источники финансирования
/source_of_funding/</t>
  </si>
  <si>
    <t>кредиты банков</t>
  </si>
  <si>
    <t>кредиты иностранных банков</t>
  </si>
  <si>
    <t>федеральный бюджет</t>
  </si>
  <si>
    <t>бюджет муниципального образования</t>
  </si>
  <si>
    <t>амортизация</t>
  </si>
  <si>
    <t>инвестиционная надбавка к тарифу</t>
  </si>
  <si>
    <t>прочие средства</t>
  </si>
  <si>
    <t>заемные средства др. организаций</t>
  </si>
  <si>
    <t>бюджет субъекта Российской Федерации</t>
  </si>
  <si>
    <t>средства внебюджетных фондов</t>
  </si>
  <si>
    <t>прибыль, направленная на инвестиции</t>
  </si>
  <si>
    <t>плата за подключение (технологическое присоединение)</t>
  </si>
  <si>
    <t>цель инвестиционной программы /kind_of_purchase_method/</t>
  </si>
  <si>
    <t>цель инвестиционной программы /objective_of_IPR/</t>
  </si>
  <si>
    <t>автоматизация (с уменьшением штата)</t>
  </si>
  <si>
    <t>уменьшение удельных затрат (повышение КПД)</t>
  </si>
  <si>
    <t>уменьшение издержек на производство</t>
  </si>
  <si>
    <t>снижение аварийности</t>
  </si>
  <si>
    <t>прочее</t>
  </si>
  <si>
    <t>Торги/аукционы</t>
  </si>
  <si>
    <t>Прямые договора без торгов</t>
  </si>
  <si>
    <t>Прочее</t>
  </si>
  <si>
    <t>Применяется дифференциация тарифа по централизованным системам горячего водоснабжения?</t>
  </si>
  <si>
    <t>Информация по скольким централизованным системам горячего водоснабжения будет заполнена в шаблоне?</t>
  </si>
  <si>
    <t>Тип теплоснабжающей организации</t>
  </si>
  <si>
    <t>Организация осуществляет подключение (технологическое присоединение) к системе теплоснабжения</t>
  </si>
  <si>
    <t>Информация об условиях, на которых осуществляется поставка товаров (оказание услуг) в ценовых зонах теплоснабжения по регулируемым ценам (тарифам) в сфере теплоснабжения, раскрывается единой теплоснабжающей организацией, теплоснабжающей организацией и теплосетевой организацией в ценовых зонах теплоснабжения не позднее 30 календарных дней со дня принятия соответствующего решения об установлении цен (тарифов) на очередной расчетный период регулирования (шаблон FAS.JKH.OPEN.INFO.PRICE.WARM)</t>
  </si>
  <si>
    <r>
      <rPr>
        <b/>
        <sz val="9"/>
        <rFont val="Tahoma"/>
        <family val="2"/>
        <charset val="204"/>
      </rPr>
      <t>Тип организации</t>
    </r>
    <r>
      <rPr>
        <sz val="9"/>
        <rFont val="Tahoma"/>
        <family val="2"/>
        <charset val="204"/>
      </rPr>
      <t xml:space="preserve">
kind_of_org_type</t>
    </r>
  </si>
  <si>
    <t>Регулируемая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</si>
  <si>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</si>
  <si>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</si>
  <si>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Сведения об условиях публичных договоров поставок товаров, оказания услуг, в том числе договоров о подключении к системе теплоснабжения</t>
  </si>
  <si>
    <t>форма публичного договора поставки товаров, оказания услуг</t>
  </si>
  <si>
    <t>1.1.1</t>
  </si>
  <si>
    <t>Указывается форма договора, используемая регулируемой организацией, в виде ссылки на документ, предварительно загруженный в хранилище файлов ФГИС ЕИАС.
В случае наличия нескольких форм таких договоров информация по каждой из них указывается в отдельной строке.</t>
  </si>
  <si>
    <t>Добавить сведения</t>
  </si>
  <si>
    <t>1.2</t>
  </si>
  <si>
    <t>договор о подключении к системе теплоснабжения</t>
  </si>
  <si>
    <t>1.2.1</t>
  </si>
  <si>
    <t>Информация размещается в случае, если организация осуществляет услуги по подключению (технологическому присоединению) к системе теплоснабжения.
Указывается ссылка на документ, предварительно загруженный в хранилище файлов ФГИС ЕИАС.
В случае наличия нескольких договоров о подключении к системе теплоснабжения информация по каждому из них указывается в отдельной строке.</t>
  </si>
  <si>
    <t>1.3</t>
  </si>
  <si>
    <t>прочие договора</t>
  </si>
  <si>
    <t>1.3.0</t>
  </si>
  <si>
    <t>Информация об условиях, на которых осуществляется поставка товаров (оказание услуг)</t>
  </si>
  <si>
    <t>Централизованные системы коммунальной инфраструктуры</t>
  </si>
  <si>
    <t>Форма 4.7</t>
  </si>
  <si>
    <t>et_List11_1</t>
  </si>
  <si>
    <t>Единая теплоснабжающая организация в ценовой зоне теплоснабжения</t>
  </si>
  <si>
    <t>Информация об условиях, на которых осуществляется поставка товаров и (или) оказание услуг</t>
  </si>
  <si>
    <t>FAS.JKH.OPEN.INFO.TERMS.WARM</t>
  </si>
  <si>
    <t>ТС</t>
  </si>
  <si>
    <t>WARM</t>
  </si>
  <si>
    <t>Инструкция</t>
  </si>
  <si>
    <t>Лог обновления</t>
  </si>
  <si>
    <t>Титульный</t>
  </si>
  <si>
    <t>ВД и СКИ</t>
  </si>
  <si>
    <t>Форма 1.0.1 | Форма 4.7</t>
  </si>
  <si>
    <t>Форма 1.0.2</t>
  </si>
  <si>
    <t>Проверка</t>
  </si>
  <si>
    <t>modProv</t>
  </si>
  <si>
    <t>modReestr</t>
  </si>
  <si>
    <t>AllSheetsInThisWorkbook</t>
  </si>
  <si>
    <t>modCheckCyan</t>
  </si>
  <si>
    <t>modInfo</t>
  </si>
  <si>
    <t>TEHSHEET</t>
  </si>
  <si>
    <t>modList11</t>
  </si>
  <si>
    <t>et_union_hor</t>
  </si>
  <si>
    <t>et_union_vert</t>
  </si>
  <si>
    <t>modList00</t>
  </si>
  <si>
    <t>modList02</t>
  </si>
  <si>
    <t>modList03</t>
  </si>
  <si>
    <t>modList04</t>
  </si>
  <si>
    <t>modList07</t>
  </si>
  <si>
    <t>modList09</t>
  </si>
  <si>
    <t>modHTTP</t>
  </si>
  <si>
    <t>modfrmRegion</t>
  </si>
  <si>
    <t>MR_LIST</t>
  </si>
  <si>
    <t>REESTR_VT</t>
  </si>
  <si>
    <t>REESTR_VED</t>
  </si>
  <si>
    <t>modfrmReestrObj</t>
  </si>
  <si>
    <t>DataOrg</t>
  </si>
  <si>
    <t>modfrmReestr</t>
  </si>
  <si>
    <t>modUpdTemplMain</t>
  </si>
  <si>
    <t>REESTR_ORG</t>
  </si>
  <si>
    <t>modClassifierValidate</t>
  </si>
  <si>
    <t>modHyp</t>
  </si>
  <si>
    <t>modfrmDateChoose</t>
  </si>
  <si>
    <t>modComm</t>
  </si>
  <si>
    <t>modThisWorkbook</t>
  </si>
  <si>
    <t>REESTR_MO</t>
  </si>
  <si>
    <t>REESTR_MO_FILTER</t>
  </si>
  <si>
    <t>modfrmReestrMR</t>
  </si>
  <si>
    <t>modServiceModule</t>
  </si>
  <si>
    <t>modfrmCheckUpdates</t>
  </si>
  <si>
    <t>REESTR_DS</t>
  </si>
  <si>
    <t>REESTR_CHS</t>
  </si>
  <si>
    <t>REESTR_LINK</t>
  </si>
  <si>
    <t xml:space="preserve"> - с выбором значений по двойному клику</t>
  </si>
  <si>
    <t>Форма 4.7 Информация об условиях, на которых осуществляется поставка товаров и (или) оказание услуг</t>
  </si>
  <si>
    <t>Проверка доступных обновлений...</t>
  </si>
  <si>
    <t>Нет доступных обновлений для отчёта с кодом FAS.JKH.OPEN.INFO.TERMS.WARM!</t>
  </si>
  <si>
    <t>24.12.2021</t>
  </si>
  <si>
    <t>https://portal.eias.ru/Portal/DownloadPage.aspx?type=12&amp;guid=????????-????-????-????-????????????</t>
  </si>
  <si>
    <t>https://eias.fstrf.ru/disclo/get_file?p_guid=????????-????-????-????-????????????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</si>
  <si>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</si>
  <si>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</si>
  <si>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</si>
  <si>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</si>
  <si>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</si>
  <si>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</si>
  <si>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</si>
  <si>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</si>
  <si>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</si>
  <si>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</si>
  <si>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</si>
  <si>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</si>
  <si>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</si>
  <si>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</si>
  <si>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</si>
  <si>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</si>
  <si>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</si>
  <si>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</si>
  <si>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2614</t>
  </si>
  <si>
    <t>26641633</t>
  </si>
  <si>
    <t>АО "АТЭК"</t>
  </si>
  <si>
    <t>7826135558</t>
  </si>
  <si>
    <t>780501001</t>
  </si>
  <si>
    <t>26422350</t>
  </si>
  <si>
    <t>АО "Аккумуляторная компания "Ригель"</t>
  </si>
  <si>
    <t>7813054118</t>
  </si>
  <si>
    <t>781301001</t>
  </si>
  <si>
    <t>26420583</t>
  </si>
  <si>
    <t>АО "Аэропорт "Пулково"</t>
  </si>
  <si>
    <t>7810091320</t>
  </si>
  <si>
    <t>783450001</t>
  </si>
  <si>
    <t>26422149</t>
  </si>
  <si>
    <t>АО "БЦ "АКВИЛОН"</t>
  </si>
  <si>
    <t>7802067080</t>
  </si>
  <si>
    <t>780201001</t>
  </si>
  <si>
    <t>31203865</t>
  </si>
  <si>
    <t>АО "Балтийский завод"</t>
  </si>
  <si>
    <t>7830001910</t>
  </si>
  <si>
    <t>780101001</t>
  </si>
  <si>
    <t>28155116</t>
  </si>
  <si>
    <t>АО "ВНИИРА"</t>
  </si>
  <si>
    <t>7801236681</t>
  </si>
  <si>
    <t>28266590</t>
  </si>
  <si>
    <t>АО "Василеостровская Фабрика"</t>
  </si>
  <si>
    <t>7825115990</t>
  </si>
  <si>
    <t>26847594</t>
  </si>
  <si>
    <t>АО "Водтрансприбор"</t>
  </si>
  <si>
    <t>7814010307</t>
  </si>
  <si>
    <t>781401001</t>
  </si>
  <si>
    <t>26361120</t>
  </si>
  <si>
    <t>АО "ГСР ТЭЦ"</t>
  </si>
  <si>
    <t>7817312063</t>
  </si>
  <si>
    <t>781701001</t>
  </si>
  <si>
    <t>26560525</t>
  </si>
  <si>
    <t>АО "ГУ ЖКХ"</t>
  </si>
  <si>
    <t>5116000922</t>
  </si>
  <si>
    <t>511601001</t>
  </si>
  <si>
    <t>13-05-2009 00:00:00</t>
  </si>
  <si>
    <t>30335229</t>
  </si>
  <si>
    <t>770401001</t>
  </si>
  <si>
    <t>28491236</t>
  </si>
  <si>
    <t>АО "Гостиница "Туррис"</t>
  </si>
  <si>
    <t>7830002575</t>
  </si>
  <si>
    <t>781001001</t>
  </si>
  <si>
    <t>28450115</t>
  </si>
  <si>
    <t>АО "Группа Прайм"</t>
  </si>
  <si>
    <t>7825696286</t>
  </si>
  <si>
    <t>26641637</t>
  </si>
  <si>
    <t>АО "Завод имени А.А.Кулакова"</t>
  </si>
  <si>
    <t>7813346618</t>
  </si>
  <si>
    <t>27621401</t>
  </si>
  <si>
    <t>АО "Завод имени М.И.Калинина"</t>
  </si>
  <si>
    <t>7801566094</t>
  </si>
  <si>
    <t>28812728</t>
  </si>
  <si>
    <t>АО "КИНОСТУДИЯ "ЛЕНФИЛЬМ"</t>
  </si>
  <si>
    <t>7813200545</t>
  </si>
  <si>
    <t>26361104</t>
  </si>
  <si>
    <t>АО "КировТЭК"</t>
  </si>
  <si>
    <t>7805060502</t>
  </si>
  <si>
    <t>27827361</t>
  </si>
  <si>
    <t>АО "Кожа"</t>
  </si>
  <si>
    <t>7801133686</t>
  </si>
  <si>
    <t>26361095</t>
  </si>
  <si>
    <t>АО "Компонент"</t>
  </si>
  <si>
    <t>7804046015</t>
  </si>
  <si>
    <t>780401001</t>
  </si>
  <si>
    <t>28505234</t>
  </si>
  <si>
    <t>АО "Кронштадтский морской завод"</t>
  </si>
  <si>
    <t>7843003128</t>
  </si>
  <si>
    <t>784301001</t>
  </si>
  <si>
    <t>26361094</t>
  </si>
  <si>
    <t>АО "ЛОМО"</t>
  </si>
  <si>
    <t>7804002321</t>
  </si>
  <si>
    <t>26614924</t>
  </si>
  <si>
    <t>АО "ЛСР. Железобетон-СЗ"</t>
  </si>
  <si>
    <t>7830000578</t>
  </si>
  <si>
    <t>470501001</t>
  </si>
  <si>
    <t>27824854</t>
  </si>
  <si>
    <t>АО "Ленпромгаз"</t>
  </si>
  <si>
    <t>7841333120</t>
  </si>
  <si>
    <t>784101001</t>
  </si>
  <si>
    <t>26361102</t>
  </si>
  <si>
    <t>АО "Морской порт Санкт-Петербург"</t>
  </si>
  <si>
    <t>7805025346</t>
  </si>
  <si>
    <t>30983227</t>
  </si>
  <si>
    <t>АО "НИИ "Вектор"</t>
  </si>
  <si>
    <t>7813491943</t>
  </si>
  <si>
    <t>28796102</t>
  </si>
  <si>
    <t>АО "НИИ командных приборов"</t>
  </si>
  <si>
    <t>7805654288</t>
  </si>
  <si>
    <t>27628470</t>
  </si>
  <si>
    <t>АО "НПП "Краснознамёнец"</t>
  </si>
  <si>
    <t>7806469104</t>
  </si>
  <si>
    <t>19-01-2012 00:00:00</t>
  </si>
  <si>
    <t>27551052</t>
  </si>
  <si>
    <t>АО "Невская мануфактура"</t>
  </si>
  <si>
    <t>7811056991</t>
  </si>
  <si>
    <t>781101001</t>
  </si>
  <si>
    <t>31206594</t>
  </si>
  <si>
    <t>АО "Особая экономическая зона "Санкт-Петербург"</t>
  </si>
  <si>
    <t>7819036901</t>
  </si>
  <si>
    <t>781901001</t>
  </si>
  <si>
    <t>28155081</t>
  </si>
  <si>
    <t>АО "Первый контейнерный терминал"</t>
  </si>
  <si>
    <t>7805113497</t>
  </si>
  <si>
    <t>997650001</t>
  </si>
  <si>
    <t>28072594</t>
  </si>
  <si>
    <t>АО "РУСТ-95"</t>
  </si>
  <si>
    <t>7728120384</t>
  </si>
  <si>
    <t>26828034</t>
  </si>
  <si>
    <t>АО "РЭУ" филиал "Санкт-Петербургский"</t>
  </si>
  <si>
    <t>7714783092</t>
  </si>
  <si>
    <t>783943001</t>
  </si>
  <si>
    <t>28042569</t>
  </si>
  <si>
    <t>АО "Редэс Лтд"</t>
  </si>
  <si>
    <t>7801059070</t>
  </si>
  <si>
    <t>26361106</t>
  </si>
  <si>
    <t>АО "Русские самоцветы"</t>
  </si>
  <si>
    <t>7806007100</t>
  </si>
  <si>
    <t>28143840</t>
  </si>
  <si>
    <t>АО "Рыбокомбинат"</t>
  </si>
  <si>
    <t>7804036909</t>
  </si>
  <si>
    <t>31416469</t>
  </si>
  <si>
    <t>АО "Сетевая компания "ОСК"</t>
  </si>
  <si>
    <t>7805735152</t>
  </si>
  <si>
    <t>29-10-2018 00:00:00</t>
  </si>
  <si>
    <t>26590970</t>
  </si>
  <si>
    <t>АО "Совавто-С.Петербург"</t>
  </si>
  <si>
    <t>7810216498</t>
  </si>
  <si>
    <t>28091963</t>
  </si>
  <si>
    <t>АО "Телерадиокомпания "Петербург"</t>
  </si>
  <si>
    <t>7825404448</t>
  </si>
  <si>
    <t>26555650</t>
  </si>
  <si>
    <t>АО "Теплосеть Санкт-Петербурга"</t>
  </si>
  <si>
    <t>7810577007</t>
  </si>
  <si>
    <t>28152736</t>
  </si>
  <si>
    <t>АО "ЦКБ МТ "Рубин"</t>
  </si>
  <si>
    <t>7838418751</t>
  </si>
  <si>
    <t>997850001</t>
  </si>
  <si>
    <t>26533887</t>
  </si>
  <si>
    <t>АО "Юго-Западная ТЭЦ"</t>
  </si>
  <si>
    <t>7813323258</t>
  </si>
  <si>
    <t>28042447</t>
  </si>
  <si>
    <t>АО ВО "Электроаппарат"</t>
  </si>
  <si>
    <t>7801032688</t>
  </si>
  <si>
    <t>30427522</t>
  </si>
  <si>
    <t>АО ГУ ЖКХ ОП "Санкт-Петербургское"</t>
  </si>
  <si>
    <t>784245001</t>
  </si>
  <si>
    <t>12-10-2015 00:00:00</t>
  </si>
  <si>
    <t>28855708</t>
  </si>
  <si>
    <t>ГАО РАН</t>
  </si>
  <si>
    <t>7810207327</t>
  </si>
  <si>
    <t>26422494</t>
  </si>
  <si>
    <t>ГУП "Водоканал Санкт-Петербурга"</t>
  </si>
  <si>
    <t>7830000426</t>
  </si>
  <si>
    <t>784201001</t>
  </si>
  <si>
    <t>26361126</t>
  </si>
  <si>
    <t>ГУП "ТЭК СПб"</t>
  </si>
  <si>
    <t>7830001028</t>
  </si>
  <si>
    <t>28274316</t>
  </si>
  <si>
    <t>ЗАО "Асфальтобетонный Завод "Магистраль"</t>
  </si>
  <si>
    <t>7811038093</t>
  </si>
  <si>
    <t>28867621</t>
  </si>
  <si>
    <t>ЗАО "ЗМК-ИК"</t>
  </si>
  <si>
    <t>7811500159</t>
  </si>
  <si>
    <t>26361096</t>
  </si>
  <si>
    <t>ЗАО "Завод Красная Заря. Системы цифровой связи"</t>
  </si>
  <si>
    <t>7804080383</t>
  </si>
  <si>
    <t>28794896</t>
  </si>
  <si>
    <t>ЗАО "Невский завод"</t>
  </si>
  <si>
    <t>7806369727</t>
  </si>
  <si>
    <t>27812407</t>
  </si>
  <si>
    <t>ЗАО "ПЕТЕРБУРГЗЕРНОПРОДУКТ"</t>
  </si>
  <si>
    <t>7810480407</t>
  </si>
  <si>
    <t>28493183</t>
  </si>
  <si>
    <t>ЗАО "Пансионат "Балтиец"</t>
  </si>
  <si>
    <t>7805093610</t>
  </si>
  <si>
    <t>26422368</t>
  </si>
  <si>
    <t>ЗАО "Пансионат "Буревестник"</t>
  </si>
  <si>
    <t>7827012742</t>
  </si>
  <si>
    <t>28042468</t>
  </si>
  <si>
    <t>ЗАО "Петроспирт"</t>
  </si>
  <si>
    <t>7805002518</t>
  </si>
  <si>
    <t>26597721</t>
  </si>
  <si>
    <t>ЗАО "Пластполимер-Т"</t>
  </si>
  <si>
    <t>7806419142</t>
  </si>
  <si>
    <t>780601001</t>
  </si>
  <si>
    <t>26533889</t>
  </si>
  <si>
    <t>ЗАО "Ресурс-Экономия"</t>
  </si>
  <si>
    <t>7820039657</t>
  </si>
  <si>
    <t>782001001</t>
  </si>
  <si>
    <t>27997575</t>
  </si>
  <si>
    <t>ЗАО "СВ-Сити"</t>
  </si>
  <si>
    <t>7816206305</t>
  </si>
  <si>
    <t>781601001</t>
  </si>
  <si>
    <t>26361116</t>
  </si>
  <si>
    <t>ЗАО "Тепломагистраль"</t>
  </si>
  <si>
    <t>7814302758</t>
  </si>
  <si>
    <t>28042547</t>
  </si>
  <si>
    <t>ЗАО "Трест Ленмостострой"</t>
  </si>
  <si>
    <t>7830002617</t>
  </si>
  <si>
    <t>28943782</t>
  </si>
  <si>
    <t>ЗАО "ЭКСИ-Банк"</t>
  </si>
  <si>
    <t>7831000940</t>
  </si>
  <si>
    <t>783501001</t>
  </si>
  <si>
    <t>26555694</t>
  </si>
  <si>
    <t>ЗАО "Энергетическая компания "Теплогарант"</t>
  </si>
  <si>
    <t>7814143498</t>
  </si>
  <si>
    <t>783601001</t>
  </si>
  <si>
    <t>28458587</t>
  </si>
  <si>
    <t>ИХС РАН</t>
  </si>
  <si>
    <t>7801019101</t>
  </si>
  <si>
    <t>28284366</t>
  </si>
  <si>
    <t>МРФ "Северо-Запад" ПАО "Ростелеком"</t>
  </si>
  <si>
    <t>7707049388</t>
  </si>
  <si>
    <t>784243001</t>
  </si>
  <si>
    <t>28816484</t>
  </si>
  <si>
    <t>НАО "СВЕЗА Усть-Ижора"</t>
  </si>
  <si>
    <t>7817015769</t>
  </si>
  <si>
    <t>27114822</t>
  </si>
  <si>
    <t>НАО "Энергетический Альянс"</t>
  </si>
  <si>
    <t>7843300280</t>
  </si>
  <si>
    <t>28453706</t>
  </si>
  <si>
    <t>ОАО "20 АРЗ"</t>
  </si>
  <si>
    <t>7820309254</t>
  </si>
  <si>
    <t>28453728</t>
  </si>
  <si>
    <t>ОАО "61 БТРЗ"</t>
  </si>
  <si>
    <t>7819310752</t>
  </si>
  <si>
    <t>28091987</t>
  </si>
  <si>
    <t>ОАО "ГОИ им. С. И. Вавилова"</t>
  </si>
  <si>
    <t>7801591397</t>
  </si>
  <si>
    <t>26361118</t>
  </si>
  <si>
    <t>ОАО "Головной завод"</t>
  </si>
  <si>
    <t>7816222000</t>
  </si>
  <si>
    <t>26647768</t>
  </si>
  <si>
    <t>ОАО "ДОЗ-2"</t>
  </si>
  <si>
    <t>7830000271</t>
  </si>
  <si>
    <t>27997553</t>
  </si>
  <si>
    <t>ОАО "ДЦ "Кантемировский"</t>
  </si>
  <si>
    <t>7813425073</t>
  </si>
  <si>
    <t>26422100</t>
  </si>
  <si>
    <t>ОАО "Завод "Реконд"</t>
  </si>
  <si>
    <t>7802005951</t>
  </si>
  <si>
    <t>28544720</t>
  </si>
  <si>
    <t>ОАО "Завод ЭЛЕКТРОПУЛЬТ"</t>
  </si>
  <si>
    <t>7806008569</t>
  </si>
  <si>
    <t>27956327</t>
  </si>
  <si>
    <t>ОАО "Завод слоистых пластиков"</t>
  </si>
  <si>
    <t>7806005590</t>
  </si>
  <si>
    <t>26641618</t>
  </si>
  <si>
    <t>ОАО "Завод станков-автоматов"</t>
  </si>
  <si>
    <t>7813047424</t>
  </si>
  <si>
    <t>27997479</t>
  </si>
  <si>
    <t>ОАО "Иван Федоров"</t>
  </si>
  <si>
    <t>7816067965</t>
  </si>
  <si>
    <t>26361091</t>
  </si>
  <si>
    <t>ОАО "Компрессор"</t>
  </si>
  <si>
    <t>7802071707</t>
  </si>
  <si>
    <t>28146440</t>
  </si>
  <si>
    <t>ОАО "Конструкторское бюро специального машиностроения"</t>
  </si>
  <si>
    <t>7802205799</t>
  </si>
  <si>
    <t>26647775</t>
  </si>
  <si>
    <t>ОАО "Концерн "Гранит-Электрон"</t>
  </si>
  <si>
    <t>7842335610</t>
  </si>
  <si>
    <t>28042181</t>
  </si>
  <si>
    <t>ОАО "ЛЕНПОЛИГРАФМАШ"</t>
  </si>
  <si>
    <t>7813045025</t>
  </si>
  <si>
    <t>28453717</t>
  </si>
  <si>
    <t>ОАО "ЛКХП Кирова"</t>
  </si>
  <si>
    <t>7830002303</t>
  </si>
  <si>
    <t>28453744</t>
  </si>
  <si>
    <t>ОАО "МЗ "Арсенал"</t>
  </si>
  <si>
    <t>7804040302</t>
  </si>
  <si>
    <t>27968093</t>
  </si>
  <si>
    <t>ОАО "Морской завод Алмаз"</t>
  </si>
  <si>
    <t>7728156800</t>
  </si>
  <si>
    <t>26361122</t>
  </si>
  <si>
    <t>ОАО "НПО ЦКТИ"</t>
  </si>
  <si>
    <t>7825660956</t>
  </si>
  <si>
    <t>26422145</t>
  </si>
  <si>
    <t>ОАО "Научно-производственный комплекс "Северная заря"</t>
  </si>
  <si>
    <t>7802064795</t>
  </si>
  <si>
    <t>28152707</t>
  </si>
  <si>
    <t>ОАО "Приморский парк Победы"</t>
  </si>
  <si>
    <t>7813464548</t>
  </si>
  <si>
    <t>26422310</t>
  </si>
  <si>
    <t>ОАО "Прядильно-ниточный комбинат "Красная нить"</t>
  </si>
  <si>
    <t>7802052172</t>
  </si>
  <si>
    <t>26814895</t>
  </si>
  <si>
    <t>ОАО "РЖД" (Октябрьская дирекция по тепловодоснабжению - СП Центральной дирекции по тепловодоснабжению - филиала ОАО "РЖД")</t>
  </si>
  <si>
    <t>7708503727</t>
  </si>
  <si>
    <t>780445015</t>
  </si>
  <si>
    <t>01-04-2011 00:00:00</t>
  </si>
  <si>
    <t>28255000</t>
  </si>
  <si>
    <t>ОАО "СПб Завод ТЭМП"</t>
  </si>
  <si>
    <t>7805017514</t>
  </si>
  <si>
    <t>26515996</t>
  </si>
  <si>
    <t>ОАО "Санкт-Петербургское морское бюро машиностроения "Малахит"</t>
  </si>
  <si>
    <t>7810537540</t>
  </si>
  <si>
    <t>18-11-2008 00:00:00</t>
  </si>
  <si>
    <t>28155094</t>
  </si>
  <si>
    <t>ОАО "Стройметалконструкция"</t>
  </si>
  <si>
    <t>7830000680</t>
  </si>
  <si>
    <t>27961378</t>
  </si>
  <si>
    <t>ОАО "Фирма Медполимер"</t>
  </si>
  <si>
    <t>7806008745</t>
  </si>
  <si>
    <t>28145322</t>
  </si>
  <si>
    <t>ОАО "Штурманские приборы"</t>
  </si>
  <si>
    <t>7806016697</t>
  </si>
  <si>
    <t>28427914</t>
  </si>
  <si>
    <t>ООО "АЛЬТЕРНАТИВА"</t>
  </si>
  <si>
    <t>7804509545</t>
  </si>
  <si>
    <t>31475145</t>
  </si>
  <si>
    <t>ООО "АНМ" (Александро-Невская мануфактура)</t>
  </si>
  <si>
    <t>7811185789</t>
  </si>
  <si>
    <t>26421969</t>
  </si>
  <si>
    <t>ООО "Адамант"</t>
  </si>
  <si>
    <t>7826101774</t>
  </si>
  <si>
    <t>783801001</t>
  </si>
  <si>
    <t>28942335</t>
  </si>
  <si>
    <t>ООО "Аквастим"</t>
  </si>
  <si>
    <t>7810896892</t>
  </si>
  <si>
    <t>26361105</t>
  </si>
  <si>
    <t>ООО "Акватерм"</t>
  </si>
  <si>
    <t>7805185251</t>
  </si>
  <si>
    <t>28427903</t>
  </si>
  <si>
    <t>ООО "Александро-Невская мануфактура"</t>
  </si>
  <si>
    <t>7811307571</t>
  </si>
  <si>
    <t>27819284</t>
  </si>
  <si>
    <t>ООО "Атлантик"</t>
  </si>
  <si>
    <t>7826135075</t>
  </si>
  <si>
    <t>26555079</t>
  </si>
  <si>
    <t>ООО "Воздушные ворота северной столицы"</t>
  </si>
  <si>
    <t>7703590927</t>
  </si>
  <si>
    <t>785050001</t>
  </si>
  <si>
    <t>28042558</t>
  </si>
  <si>
    <t>ООО "Возрождение"</t>
  </si>
  <si>
    <t>7840332364</t>
  </si>
  <si>
    <t>784001001</t>
  </si>
  <si>
    <t>30925410</t>
  </si>
  <si>
    <t>ООО "ГАЗКОМПЛЕКТ"</t>
  </si>
  <si>
    <t>7802528743</t>
  </si>
  <si>
    <t>26361113</t>
  </si>
  <si>
    <t>ООО "ГЕНЕРИРУЮЩАЯ КОМПАНИЯ "ОБУХОВОЭНЕРГО"</t>
  </si>
  <si>
    <t>7811618471</t>
  </si>
  <si>
    <t>26424110</t>
  </si>
  <si>
    <t>ООО "Газпром трансгаз Санкт-Петербург"</t>
  </si>
  <si>
    <t>7805018099</t>
  </si>
  <si>
    <t>26838677</t>
  </si>
  <si>
    <t>ООО "Гофра-2001"</t>
  </si>
  <si>
    <t>7820304249</t>
  </si>
  <si>
    <t>31350492</t>
  </si>
  <si>
    <t>ООО "ЕСЭ-Кубань"</t>
  </si>
  <si>
    <t>2373002188</t>
  </si>
  <si>
    <t>237301001</t>
  </si>
  <si>
    <t>06-09-2012 00:00:00</t>
  </si>
  <si>
    <t>31464180</t>
  </si>
  <si>
    <t>781445001</t>
  </si>
  <si>
    <t>26361092</t>
  </si>
  <si>
    <t>ООО "ИНТЕРМ"</t>
  </si>
  <si>
    <t>7802127477</t>
  </si>
  <si>
    <t>28042497</t>
  </si>
  <si>
    <t>ООО "ИнвестКонсалт"</t>
  </si>
  <si>
    <t>7717662353</t>
  </si>
  <si>
    <t>28122490</t>
  </si>
  <si>
    <t>ООО "Институт Гипроникель"</t>
  </si>
  <si>
    <t>7804349796</t>
  </si>
  <si>
    <t>26421911</t>
  </si>
  <si>
    <t>ООО "КОСМ "Энерго"</t>
  </si>
  <si>
    <t>7805065476</t>
  </si>
  <si>
    <t>26361093</t>
  </si>
  <si>
    <t>ООО "Квартальная котельная"</t>
  </si>
  <si>
    <t>7802310698</t>
  </si>
  <si>
    <t>28965696</t>
  </si>
  <si>
    <t>ООО "ЛПМ Скиф"</t>
  </si>
  <si>
    <t>7813142702</t>
  </si>
  <si>
    <t>28942326</t>
  </si>
  <si>
    <t>ООО "МЕЗОНТЭК"</t>
  </si>
  <si>
    <t>7802857988</t>
  </si>
  <si>
    <t>31450519</t>
  </si>
  <si>
    <t>ООО "МЕЗОНЭНЕРГО"</t>
  </si>
  <si>
    <t>7802698819</t>
  </si>
  <si>
    <t>15-11-2019 00:00:00</t>
  </si>
  <si>
    <t>27546308</t>
  </si>
  <si>
    <t>ООО "МегаСтрой"</t>
  </si>
  <si>
    <t>7801185204</t>
  </si>
  <si>
    <t>31452002</t>
  </si>
  <si>
    <t>ООО "ОРИЕНТ БРИДЖ"</t>
  </si>
  <si>
    <t>9729095825</t>
  </si>
  <si>
    <t>772901001</t>
  </si>
  <si>
    <t>15-06-2017 00:00:00</t>
  </si>
  <si>
    <t>28152725</t>
  </si>
  <si>
    <t>ООО "Объединенные Пивоварни Хейникен"</t>
  </si>
  <si>
    <t>7802118578</t>
  </si>
  <si>
    <t>997350001</t>
  </si>
  <si>
    <t>28940429</t>
  </si>
  <si>
    <t>ООО "ПРОМ ИМПУЛЬС"</t>
  </si>
  <si>
    <t>7806520632</t>
  </si>
  <si>
    <t>27266270</t>
  </si>
  <si>
    <t>ООО "Петербургтеплоэнерго"</t>
  </si>
  <si>
    <t>7838024362</t>
  </si>
  <si>
    <t>783901001</t>
  </si>
  <si>
    <t>26421926</t>
  </si>
  <si>
    <t>ООО "Проектно-производственная компания "Регион"</t>
  </si>
  <si>
    <t>7802431406</t>
  </si>
  <si>
    <t>26322164</t>
  </si>
  <si>
    <t>ООО "Производственное объединение "Пекар"</t>
  </si>
  <si>
    <t>7801374265</t>
  </si>
  <si>
    <t>26361108</t>
  </si>
  <si>
    <t>ООО "Пулковская ТЭЦ"</t>
  </si>
  <si>
    <t>7810095885</t>
  </si>
  <si>
    <t>26647770</t>
  </si>
  <si>
    <t>ООО "Рассвет"</t>
  </si>
  <si>
    <t>7810191726</t>
  </si>
  <si>
    <t>28042486</t>
  </si>
  <si>
    <t>ООО "СЗУК"</t>
  </si>
  <si>
    <t>7810509293</t>
  </si>
  <si>
    <t>28155105</t>
  </si>
  <si>
    <t>ООО "СК Северная Венеция"</t>
  </si>
  <si>
    <t>7802437912</t>
  </si>
  <si>
    <t>26422761</t>
  </si>
  <si>
    <t>ООО "Самсон"</t>
  </si>
  <si>
    <t>7810015329</t>
  </si>
  <si>
    <t>28255011</t>
  </si>
  <si>
    <t>ООО "Светлана-Эстейт"</t>
  </si>
  <si>
    <t>7802385950</t>
  </si>
  <si>
    <t>27831333</t>
  </si>
  <si>
    <t>ООО "Системы Безопасности Северо-Запад"</t>
  </si>
  <si>
    <t>7802338277</t>
  </si>
  <si>
    <t>28509704</t>
  </si>
  <si>
    <t>ООО "Степан Разин Девелопмент"</t>
  </si>
  <si>
    <t>7805614870</t>
  </si>
  <si>
    <t>28511826</t>
  </si>
  <si>
    <t>ООО "ТЕПЛОЭНЕРГО"</t>
  </si>
  <si>
    <t>7802853013</t>
  </si>
  <si>
    <t>31308473</t>
  </si>
  <si>
    <t>ООО "ТСК 270"</t>
  </si>
  <si>
    <t>7838497200</t>
  </si>
  <si>
    <t>06-11-2013 00:00:00</t>
  </si>
  <si>
    <t>29647643</t>
  </si>
  <si>
    <t>ООО "ТСК"</t>
  </si>
  <si>
    <t>7842033592</t>
  </si>
  <si>
    <t>28113372</t>
  </si>
  <si>
    <t>ООО "ТЭК объединения "Скороход"</t>
  </si>
  <si>
    <t>7810270209</t>
  </si>
  <si>
    <t>31341607</t>
  </si>
  <si>
    <t>ООО "ТЭС СПб"</t>
  </si>
  <si>
    <t>7842141492</t>
  </si>
  <si>
    <t>26421986</t>
  </si>
  <si>
    <t>ООО "Таймс"</t>
  </si>
  <si>
    <t>7814122120</t>
  </si>
  <si>
    <t>28422808</t>
  </si>
  <si>
    <t>ООО "ТеплоЭнергоВент"</t>
  </si>
  <si>
    <t>7806438628</t>
  </si>
  <si>
    <t>27971244</t>
  </si>
  <si>
    <t>ООО "Теплосервис"</t>
  </si>
  <si>
    <t>7839357460</t>
  </si>
  <si>
    <t>28151979</t>
  </si>
  <si>
    <t>ООО "Теплоснабжающая компания 282"</t>
  </si>
  <si>
    <t>7805519673</t>
  </si>
  <si>
    <t>28798987</t>
  </si>
  <si>
    <t>ООО "Технопарк №1"</t>
  </si>
  <si>
    <t>7841014910</t>
  </si>
  <si>
    <t>28001891</t>
  </si>
  <si>
    <t>ООО "Троя"</t>
  </si>
  <si>
    <t>7820034338</t>
  </si>
  <si>
    <t>28042530</t>
  </si>
  <si>
    <t>ООО "Хлебтранс СПб"</t>
  </si>
  <si>
    <t>7810467163</t>
  </si>
  <si>
    <t>783101001</t>
  </si>
  <si>
    <t>27988538</t>
  </si>
  <si>
    <t>ООО "ЦМТ и НТС"</t>
  </si>
  <si>
    <t>7813109141</t>
  </si>
  <si>
    <t>27848302</t>
  </si>
  <si>
    <t>ООО "ЭКОН"</t>
  </si>
  <si>
    <t>7804176134</t>
  </si>
  <si>
    <t>26769190</t>
  </si>
  <si>
    <t>ООО "ЭНЕРГИЯ"</t>
  </si>
  <si>
    <t>7826087336</t>
  </si>
  <si>
    <t>28134965</t>
  </si>
  <si>
    <t>ООО "ЭНЕРГЭС"</t>
  </si>
  <si>
    <t>7801089980</t>
  </si>
  <si>
    <t>31342047</t>
  </si>
  <si>
    <t>ООО "ЭПС"</t>
  </si>
  <si>
    <t>7810757754</t>
  </si>
  <si>
    <t>26361114</t>
  </si>
  <si>
    <t>ООО "Эксплуатационная компания "Арго-Сервис"</t>
  </si>
  <si>
    <t>7811375691</t>
  </si>
  <si>
    <t>27976484</t>
  </si>
  <si>
    <t>ООО "Энергетические системы"</t>
  </si>
  <si>
    <t>7806302458</t>
  </si>
  <si>
    <t>28979613</t>
  </si>
  <si>
    <t>ООО "ЭнергоИнвест"</t>
  </si>
  <si>
    <t>7841378040</t>
  </si>
  <si>
    <t>30953255</t>
  </si>
  <si>
    <t>26421941</t>
  </si>
  <si>
    <t>ООО "ЭнергоРесурс 2005"</t>
  </si>
  <si>
    <t>7805387057</t>
  </si>
  <si>
    <t>27517472</t>
  </si>
  <si>
    <t>ООО "Энергогазмонтаж"</t>
  </si>
  <si>
    <t>7806119950</t>
  </si>
  <si>
    <t>26361123</t>
  </si>
  <si>
    <t>ООО "Энергосервис"</t>
  </si>
  <si>
    <t>7826140438</t>
  </si>
  <si>
    <t>28423270</t>
  </si>
  <si>
    <t>ООО "ЮИТ Сервис"</t>
  </si>
  <si>
    <t>7814422759</t>
  </si>
  <si>
    <t>26578046</t>
  </si>
  <si>
    <t>ООО "Юнит"</t>
  </si>
  <si>
    <t>7207009725</t>
  </si>
  <si>
    <t>28496542</t>
  </si>
  <si>
    <t>ООО УК "Лэмз"</t>
  </si>
  <si>
    <t>7703792360</t>
  </si>
  <si>
    <t>26647708</t>
  </si>
  <si>
    <t>ПАО "Пролетарский завод"</t>
  </si>
  <si>
    <t>7811039386</t>
  </si>
  <si>
    <t>27054332</t>
  </si>
  <si>
    <t>ПАО "ТГК-1" (не использовать в ЕИАС)</t>
  </si>
  <si>
    <t>7841312071</t>
  </si>
  <si>
    <t>780102001</t>
  </si>
  <si>
    <t>26539356</t>
  </si>
  <si>
    <t>ПАО "ТГК-1" филиал "Невский"</t>
  </si>
  <si>
    <t>26422151</t>
  </si>
  <si>
    <t>ПАО "Техприбор"</t>
  </si>
  <si>
    <t>7810237177</t>
  </si>
  <si>
    <t>28960049</t>
  </si>
  <si>
    <t>ПАО СЗ "Северная верфь"</t>
  </si>
  <si>
    <t>7805034277</t>
  </si>
  <si>
    <t>26516049</t>
  </si>
  <si>
    <t>С/х производственный кооператив "Племзавод "Детскосельский"</t>
  </si>
  <si>
    <t>7820027796</t>
  </si>
  <si>
    <t>28191592</t>
  </si>
  <si>
    <t>СПб ГБУЗ "Городская больница им. Н.А.Семашко"</t>
  </si>
  <si>
    <t>7820013553</t>
  </si>
  <si>
    <t>26322166</t>
  </si>
  <si>
    <t>СПб ГУП "Петербургский метрополитен"</t>
  </si>
  <si>
    <t>7830000970</t>
  </si>
  <si>
    <t>27995413</t>
  </si>
  <si>
    <t>Университет ИТМО</t>
  </si>
  <si>
    <t>7813045547</t>
  </si>
  <si>
    <t>28454949</t>
  </si>
  <si>
    <t>ФГБНУ ВИР</t>
  </si>
  <si>
    <t>7812029408</t>
  </si>
  <si>
    <t>26361089</t>
  </si>
  <si>
    <t>ФГБОУ ВО "ГУМРФ имени адмирала С.О. Макарова"</t>
  </si>
  <si>
    <t>7805029012</t>
  </si>
  <si>
    <t>26422396</t>
  </si>
  <si>
    <t>ФГБОУ ВО ПГУПС</t>
  </si>
  <si>
    <t>7812009592</t>
  </si>
  <si>
    <t>28934747</t>
  </si>
  <si>
    <t>ФГБОУ ВПО "СПбГАВМ"</t>
  </si>
  <si>
    <t>7810232965</t>
  </si>
  <si>
    <t>26491915</t>
  </si>
  <si>
    <t>ФГБОУ ВПО "СПбГПУ"</t>
  </si>
  <si>
    <t>7804040077</t>
  </si>
  <si>
    <t>30903763</t>
  </si>
  <si>
    <t>ФГБУ "ЦЖКУ" МИНОБОРОНЫ РОССИИ</t>
  </si>
  <si>
    <t>7729314745</t>
  </si>
  <si>
    <t>770101001</t>
  </si>
  <si>
    <t>28436138</t>
  </si>
  <si>
    <t>ФГБУН Институт прикладной астрономии Российской академии наук</t>
  </si>
  <si>
    <t>7813045434</t>
  </si>
  <si>
    <t>28485475</t>
  </si>
  <si>
    <t>ФГКУ "Невский СЦ МЧС России"</t>
  </si>
  <si>
    <t>7817002417</t>
  </si>
  <si>
    <t>28508026</t>
  </si>
  <si>
    <t>ФКОУ ДПО Санкт-Петербургский ИПКР ФСИН России</t>
  </si>
  <si>
    <t>7820016787</t>
  </si>
  <si>
    <t>26361128</t>
  </si>
  <si>
    <t>Филиал "Северо-Западная ТЭЦ им. А.Г.Бориса" АО "Интер РАО - Электрогенерация"</t>
  </si>
  <si>
    <t>7704784450</t>
  </si>
  <si>
    <t>781443001</t>
  </si>
  <si>
    <t>30941480</t>
  </si>
  <si>
    <t>Филиал ФГБУ "ЦЖКУ" Минобороны России по ЗВО</t>
  </si>
  <si>
    <t>№</t>
  </si>
  <si>
    <t>город Санкт-Петербург</t>
  </si>
  <si>
    <t>40000000</t>
  </si>
  <si>
    <t>город Зеленогорск</t>
  </si>
  <si>
    <t>40361000</t>
  </si>
  <si>
    <t>город Колпино</t>
  </si>
  <si>
    <t>40342000</t>
  </si>
  <si>
    <t>город Красное Село</t>
  </si>
  <si>
    <t>40353000</t>
  </si>
  <si>
    <t>город Кронштадт</t>
  </si>
  <si>
    <t>40360000</t>
  </si>
  <si>
    <t>город Ломоносов</t>
  </si>
  <si>
    <t>40372000</t>
  </si>
  <si>
    <t>город Павловск</t>
  </si>
  <si>
    <t>40387000</t>
  </si>
  <si>
    <t>город Петергоф</t>
  </si>
  <si>
    <t>40395000</t>
  </si>
  <si>
    <t>город Пушкин</t>
  </si>
  <si>
    <t>40397000</t>
  </si>
  <si>
    <t>город Сестрорецк</t>
  </si>
  <si>
    <t>40362000</t>
  </si>
  <si>
    <t>муниципальный округ № 15</t>
  </si>
  <si>
    <t>40317000</t>
  </si>
  <si>
    <t>муниципальный округ № 21</t>
  </si>
  <si>
    <t>40331000</t>
  </si>
  <si>
    <t>муниципальный округ № 54</t>
  </si>
  <si>
    <t>40383000</t>
  </si>
  <si>
    <t>муниципальный округ № 65</t>
  </si>
  <si>
    <t>40322000</t>
  </si>
  <si>
    <t>муниципальный округ № 7</t>
  </si>
  <si>
    <t>40307000</t>
  </si>
  <si>
    <t>муниципальный округ № 72</t>
  </si>
  <si>
    <t>40903000</t>
  </si>
  <si>
    <t>40906000</t>
  </si>
  <si>
    <t>муниципальный округ № 78</t>
  </si>
  <si>
    <t>40909000</t>
  </si>
  <si>
    <t>муниципальный округ Автово</t>
  </si>
  <si>
    <t>40338000</t>
  </si>
  <si>
    <t>муниципальный округ Адмиралтейский округ</t>
  </si>
  <si>
    <t>40303000</t>
  </si>
  <si>
    <t>муниципальный округ Академическое</t>
  </si>
  <si>
    <t>40329000</t>
  </si>
  <si>
    <t>муниципальный округ Аптекарский остров</t>
  </si>
  <si>
    <t>40392000</t>
  </si>
  <si>
    <t>муниципальный округ Балканский</t>
  </si>
  <si>
    <t>40907000</t>
  </si>
  <si>
    <t>муниципальный округ Большая Охта</t>
  </si>
  <si>
    <t>40349000</t>
  </si>
  <si>
    <t>муниципальный округ Васильевский</t>
  </si>
  <si>
    <t>40308000</t>
  </si>
  <si>
    <t>муниципальный округ Введенский</t>
  </si>
  <si>
    <t>40389000</t>
  </si>
  <si>
    <t>муниципальный округ Владимирский округ</t>
  </si>
  <si>
    <t>40913000</t>
  </si>
  <si>
    <t>муниципальный округ Волковское</t>
  </si>
  <si>
    <t>40902000</t>
  </si>
  <si>
    <t>муниципальный округ Гавань</t>
  </si>
  <si>
    <t>40309000</t>
  </si>
  <si>
    <t>муниципальный округ Гагаринское</t>
  </si>
  <si>
    <t>40374000</t>
  </si>
  <si>
    <t>муниципальный округ Георгиевский</t>
  </si>
  <si>
    <t>40905000</t>
  </si>
  <si>
    <t>муниципальный округ Горелово</t>
  </si>
  <si>
    <t>40359000</t>
  </si>
  <si>
    <t>муниципальный округ Гражданка</t>
  </si>
  <si>
    <t>40328000</t>
  </si>
  <si>
    <t>муниципальный округ Дачное</t>
  </si>
  <si>
    <t>40337000</t>
  </si>
  <si>
    <t>муниципальный округ Дворцовый округ</t>
  </si>
  <si>
    <t>40908000</t>
  </si>
  <si>
    <t>муниципальный округ Екатерингофский</t>
  </si>
  <si>
    <t>40306000</t>
  </si>
  <si>
    <t>муниципальный округ Звездное</t>
  </si>
  <si>
    <t>40377000</t>
  </si>
  <si>
    <t>муниципальный округ Ивановский</t>
  </si>
  <si>
    <t>40379000</t>
  </si>
  <si>
    <t>муниципальный округ Измайловское</t>
  </si>
  <si>
    <t>40305000</t>
  </si>
  <si>
    <t>муниципальный округ Княжево</t>
  </si>
  <si>
    <t>40335000</t>
  </si>
  <si>
    <t>муниципальный округ Коломна</t>
  </si>
  <si>
    <t>40301000</t>
  </si>
  <si>
    <t>муниципальный округ Коломяги</t>
  </si>
  <si>
    <t>40327000</t>
  </si>
  <si>
    <t>муниципальный округ Комендантский аэродром</t>
  </si>
  <si>
    <t>40324000</t>
  </si>
  <si>
    <t>муниципальный округ Константиновское</t>
  </si>
  <si>
    <t>40358000</t>
  </si>
  <si>
    <t>муниципальный округ Красненькая речка</t>
  </si>
  <si>
    <t>40340000</t>
  </si>
  <si>
    <t>муниципальный округ Кронверкское</t>
  </si>
  <si>
    <t>40390000</t>
  </si>
  <si>
    <t>муниципальный округ Купчино</t>
  </si>
  <si>
    <t>40904000</t>
  </si>
  <si>
    <t>муниципальный округ Ланское</t>
  </si>
  <si>
    <t>40323000</t>
  </si>
  <si>
    <t>муниципальный округ Лахта-Ольгино</t>
  </si>
  <si>
    <t>40321000</t>
  </si>
  <si>
    <t>муниципальный округ Лиговка-Ямская</t>
  </si>
  <si>
    <t>40912000</t>
  </si>
  <si>
    <t>муниципальный округ Литейный округ</t>
  </si>
  <si>
    <t>40910000</t>
  </si>
  <si>
    <t>муниципальный округ Малая Охта</t>
  </si>
  <si>
    <t>40350000</t>
  </si>
  <si>
    <t>муниципальный округ Морские ворота</t>
  </si>
  <si>
    <t>40341000</t>
  </si>
  <si>
    <t>муниципальный округ Морской</t>
  </si>
  <si>
    <t>40310000</t>
  </si>
  <si>
    <t>муниципальный округ Московская застава</t>
  </si>
  <si>
    <t>40373000</t>
  </si>
  <si>
    <t>муниципальный округ Нарвский округ</t>
  </si>
  <si>
    <t>40339000</t>
  </si>
  <si>
    <t>муниципальный округ Народный</t>
  </si>
  <si>
    <t>40382000</t>
  </si>
  <si>
    <t>муниципальный округ Невская застава</t>
  </si>
  <si>
    <t>40378000</t>
  </si>
  <si>
    <t>муниципальный округ Невский округ</t>
  </si>
  <si>
    <t>40384000</t>
  </si>
  <si>
    <t>муниципальный округ Новоизмайловское</t>
  </si>
  <si>
    <t>40375000</t>
  </si>
  <si>
    <t>муниципальный округ Обуховский</t>
  </si>
  <si>
    <t>40380000</t>
  </si>
  <si>
    <t>муниципальный округ Озеро Долгое</t>
  </si>
  <si>
    <t>40325000</t>
  </si>
  <si>
    <t>муниципальный округ Оккервиль</t>
  </si>
  <si>
    <t>40385000</t>
  </si>
  <si>
    <t>муниципальный округ Остров Декабристов</t>
  </si>
  <si>
    <t>40311000</t>
  </si>
  <si>
    <t>муниципальный округ Пискаревка</t>
  </si>
  <si>
    <t>40332000</t>
  </si>
  <si>
    <t>муниципальный округ Полюстрово</t>
  </si>
  <si>
    <t>40348000</t>
  </si>
  <si>
    <t>муниципальный округ Пороховые</t>
  </si>
  <si>
    <t>40351000</t>
  </si>
  <si>
    <t>муниципальный округ Посадский</t>
  </si>
  <si>
    <t>40391000</t>
  </si>
  <si>
    <t>муниципальный округ Правобережный</t>
  </si>
  <si>
    <t>40386000</t>
  </si>
  <si>
    <t>муниципальный округ Прометей</t>
  </si>
  <si>
    <t>40334000</t>
  </si>
  <si>
    <t>муниципальный округ Пулковский меридиан</t>
  </si>
  <si>
    <t>40376000</t>
  </si>
  <si>
    <t>муниципальный округ Ржевка</t>
  </si>
  <si>
    <t>40352000</t>
  </si>
  <si>
    <t>муниципальный округ Рыбацкое</t>
  </si>
  <si>
    <t>40381000</t>
  </si>
  <si>
    <t>муниципальный округ Сампсониевское</t>
  </si>
  <si>
    <t>40314000</t>
  </si>
  <si>
    <t>муниципальный округ Светлановское</t>
  </si>
  <si>
    <t>40315000</t>
  </si>
  <si>
    <t>муниципальный округ Северный</t>
  </si>
  <si>
    <t>40333000</t>
  </si>
  <si>
    <t>муниципальный округ Семеновский</t>
  </si>
  <si>
    <t>40304000</t>
  </si>
  <si>
    <t>муниципальный округ Сенной округ</t>
  </si>
  <si>
    <t>40302000</t>
  </si>
  <si>
    <t>муниципальный округ Сергиевское</t>
  </si>
  <si>
    <t>40318000</t>
  </si>
  <si>
    <t>муниципальный округ Смольнинское</t>
  </si>
  <si>
    <t>40911000</t>
  </si>
  <si>
    <t>муниципальный округ Сосновая поляна</t>
  </si>
  <si>
    <t>40356000</t>
  </si>
  <si>
    <t>муниципальный округ Сосновское</t>
  </si>
  <si>
    <t>40316000</t>
  </si>
  <si>
    <t>муниципальный округ Ульянка</t>
  </si>
  <si>
    <t>40336000</t>
  </si>
  <si>
    <t>муниципальный округ Урицк</t>
  </si>
  <si>
    <t>40357000</t>
  </si>
  <si>
    <t>муниципальный округ Финляндский округ</t>
  </si>
  <si>
    <t>40330000</t>
  </si>
  <si>
    <t>муниципальный округ Чкаловское</t>
  </si>
  <si>
    <t>40394000</t>
  </si>
  <si>
    <t>муниципальный округ Шувалово-Озерки</t>
  </si>
  <si>
    <t>40319000</t>
  </si>
  <si>
    <t>муниципальный округ Юго-Запад</t>
  </si>
  <si>
    <t>40354000</t>
  </si>
  <si>
    <t>муниципальный округ Южно-Приморский</t>
  </si>
  <si>
    <t>40355000</t>
  </si>
  <si>
    <t>муниципальный округ Юнтолово</t>
  </si>
  <si>
    <t>40326000</t>
  </si>
  <si>
    <t>муниципальный округ округ Петровский</t>
  </si>
  <si>
    <t>40393000</t>
  </si>
  <si>
    <t>поселок Александровская</t>
  </si>
  <si>
    <t>40398000</t>
  </si>
  <si>
    <t>поселок Белоостров</t>
  </si>
  <si>
    <t>40363000</t>
  </si>
  <si>
    <t>поселок Комарово</t>
  </si>
  <si>
    <t>40364000</t>
  </si>
  <si>
    <t>поселок Левашово</t>
  </si>
  <si>
    <t>40312000</t>
  </si>
  <si>
    <t>поселок Лисий Нос</t>
  </si>
  <si>
    <t>40320000</t>
  </si>
  <si>
    <t>поселок Металлострой</t>
  </si>
  <si>
    <t>40343000</t>
  </si>
  <si>
    <t>поселок Молодежное</t>
  </si>
  <si>
    <t>40365000</t>
  </si>
  <si>
    <t>поселок Парголово</t>
  </si>
  <si>
    <t>40313000</t>
  </si>
  <si>
    <t>поселок Песочный</t>
  </si>
  <si>
    <t>40366000</t>
  </si>
  <si>
    <t>поселок Петро-Славянка</t>
  </si>
  <si>
    <t>40344000</t>
  </si>
  <si>
    <t>поселок Понтонный</t>
  </si>
  <si>
    <t>40345000</t>
  </si>
  <si>
    <t>поселок Репино</t>
  </si>
  <si>
    <t>40367000</t>
  </si>
  <si>
    <t>поселок Саперный</t>
  </si>
  <si>
    <t>40346000</t>
  </si>
  <si>
    <t>поселок Серово</t>
  </si>
  <si>
    <t>40368000</t>
  </si>
  <si>
    <t>поселок Смолячково</t>
  </si>
  <si>
    <t>40369000</t>
  </si>
  <si>
    <t>поселок Солнечное</t>
  </si>
  <si>
    <t>40370000</t>
  </si>
  <si>
    <t>поселок Стрельна</t>
  </si>
  <si>
    <t>40396000</t>
  </si>
  <si>
    <t>поселок Тярлево</t>
  </si>
  <si>
    <t>40388000</t>
  </si>
  <si>
    <t>поселок Усть-Ижора</t>
  </si>
  <si>
    <t>40347000</t>
  </si>
  <si>
    <t>поселок Ушково</t>
  </si>
  <si>
    <t>40371000</t>
  </si>
  <si>
    <t>поселок Шушары</t>
  </si>
  <si>
    <t>40901000</t>
  </si>
  <si>
    <t>МО_ОКТМО</t>
  </si>
  <si>
    <t>192029, г. Санкт-Петербург, пр. Обуховской обороны, д. 70, корп. 2, лит. А</t>
  </si>
  <si>
    <t>Смирнова Жанна Геннадьевна</t>
  </si>
  <si>
    <t>Мацко Юрий Андреевич</t>
  </si>
  <si>
    <t>Главный инженер</t>
  </si>
  <si>
    <t>+7 (812) 336-55-62</t>
  </si>
  <si>
    <t>y.matsko@ukanm.ru</t>
  </si>
  <si>
    <t>город Санкт-Петербург, муниципальный округ Невская застава (40378000);</t>
  </si>
  <si>
    <t>Производство тепловой энергии. Некомбинированная выработка; Сбыт. Тепловая энергия</t>
  </si>
  <si>
    <t>4190064;4190070</t>
  </si>
  <si>
    <t>наименование отсутствует</t>
  </si>
  <si>
    <t>муниципальный округ Невская застава (40378000)</t>
  </si>
  <si>
    <t>муниципальный округ Александровский</t>
  </si>
  <si>
    <t>https://portal.eias.ru/Portal/DownloadPage.aspx?type=12&amp;guid=47168793-6663-42d6-a238-d191e55af0d6</t>
  </si>
  <si>
    <t>публичный договор поставки тепловой энергии</t>
  </si>
  <si>
    <t>08-02-2022 00:00:00</t>
  </si>
  <si>
    <t>14.02.2022 15:40:57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</si>
</sst>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&quot;₽&quot;* #,##0_);_(&quot;₽&quot;* \(#,##0\);_(&quot;₽&quot;* &quot;-&quot;_);_(@_)"/>
    <numFmt numFmtId="165" formatCode="_(* #,##0_);_(* \(#,##0\);_(* &quot;-&quot;_);_(@_)"/>
    <numFmt numFmtId="166" formatCode="_(&quot;₽&quot;* #,##0.00_);_(&quot;₽&quot;* \(#,##0.00\);_(&quot;₽&quot;* &quot;-&quot;??_);_(@_)"/>
    <numFmt numFmtId="167" formatCode="_(* #,##0.00_);_(* \(#,##0.00\);_(* &quot;-&quot;??_);_(@_)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94">
    <font>
      <sz val="9"/>
      <color indexed="8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"/>
      <color indexed="9"/>
      <name val="Tahoma"/>
      <family val="2"/>
      <charset val="204"/>
    </font>
    <font>
      <sz val="1"/>
      <name val="Tahoma"/>
      <family val="2"/>
      <charset val="204"/>
    </font>
    <font>
      <sz val="1"/>
      <color indexed="10"/>
      <name val="Tahoma"/>
      <family val="2"/>
      <charset val="204"/>
    </font>
    <font>
      <sz val="10"/>
      <name val="Times New Roman CYR"/>
      <charset val="204"/>
    </font>
    <font>
      <sz val="1"/>
      <color indexed="11"/>
      <name val="Tahoma"/>
      <family val="2"/>
      <charset val="204"/>
    </font>
    <font>
      <sz val="15"/>
      <name val="Tahoma"/>
      <family val="2"/>
      <charset val="204"/>
    </font>
    <font>
      <sz val="11"/>
      <name val="Webdings2"/>
      <charset val="204"/>
    </font>
    <font>
      <u/>
      <sz val="1"/>
      <color rgb="FF333399"/>
      <name val="Tahoma"/>
      <family val="2"/>
      <charset val="204"/>
    </font>
    <font>
      <b/>
      <sz val="1"/>
      <color indexed="8"/>
      <name val="Calibri"/>
      <family val="2"/>
      <charset val="204"/>
    </font>
    <font>
      <b/>
      <sz val="1"/>
      <color theme="0"/>
      <name val="Calibri"/>
      <family val="2"/>
      <charset val="204"/>
    </font>
  </fonts>
  <fills count="4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D3DBDB"/>
      </top>
      <bottom/>
      <diagonal/>
    </border>
  </borders>
  <cellStyleXfs count="135">
    <xf numFmtId="49" fontId="0" fillId="0" borderId="0" applyBorder="0">
      <alignment vertical="top"/>
    </xf>
    <xf numFmtId="0" fontId="4" fillId="0" borderId="0"/>
    <xf numFmtId="169" fontId="4" fillId="0" borderId="0"/>
    <xf numFmtId="0" fontId="39" fillId="0" borderId="0"/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168" fontId="5" fillId="0" borderId="0" applyFont="0" applyFill="0" applyBorder="0" applyAlignment="0" applyProtection="0"/>
    <xf numFmtId="0" fontId="17" fillId="0" borderId="0" applyFill="0" applyBorder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20" fillId="2" borderId="1" applyNumberFormat="0" applyAlignment="0"/>
    <xf numFmtId="0" fontId="1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6" fillId="0" borderId="0"/>
    <xf numFmtId="0" fontId="17" fillId="0" borderId="0" applyFill="0" applyBorder="0" applyProtection="0">
      <alignment vertical="center"/>
    </xf>
    <xf numFmtId="0" fontId="17" fillId="0" borderId="0" applyFill="0" applyBorder="0" applyProtection="0">
      <alignment vertical="center"/>
    </xf>
    <xf numFmtId="49" fontId="38" fillId="3" borderId="2" applyNumberFormat="0">
      <alignment horizontal="center" vertical="center"/>
    </xf>
    <xf numFmtId="0" fontId="15" fillId="4" borderId="1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28" fillId="0" borderId="0" applyBorder="0">
      <alignment horizontal="center" vertical="center" wrapText="1"/>
    </xf>
    <xf numFmtId="0" fontId="9" fillId="0" borderId="3" applyBorder="0">
      <alignment horizontal="center" vertical="center" wrapText="1"/>
    </xf>
    <xf numFmtId="4" fontId="7" fillId="5" borderId="4" applyBorder="0">
      <alignment horizontal="right"/>
    </xf>
    <xf numFmtId="0" fontId="23" fillId="0" borderId="0"/>
    <xf numFmtId="0" fontId="53" fillId="0" borderId="0"/>
    <xf numFmtId="0" fontId="3" fillId="0" borderId="0"/>
    <xf numFmtId="0" fontId="37" fillId="6" borderId="0" applyNumberFormat="0" applyBorder="0" applyAlignment="0">
      <alignment horizontal="left" vertical="center"/>
    </xf>
    <xf numFmtId="49" fontId="7" fillId="0" borderId="0" applyBorder="0">
      <alignment vertical="top"/>
    </xf>
    <xf numFmtId="49" fontId="7" fillId="0" borderId="0" applyBorder="0">
      <alignment vertical="top"/>
    </xf>
    <xf numFmtId="49" fontId="7" fillId="6" borderId="0" applyBorder="0">
      <alignment vertical="top"/>
    </xf>
    <xf numFmtId="49" fontId="37" fillId="0" borderId="0" applyBorder="0">
      <alignment vertical="top"/>
    </xf>
    <xf numFmtId="49" fontId="7" fillId="0" borderId="0" applyBorder="0">
      <alignment vertical="top"/>
    </xf>
    <xf numFmtId="0" fontId="23" fillId="0" borderId="0"/>
    <xf numFmtId="49" fontId="7" fillId="0" borderId="0" applyBorder="0">
      <alignment vertical="top"/>
    </xf>
    <xf numFmtId="0" fontId="23" fillId="0" borderId="0"/>
    <xf numFmtId="0" fontId="23" fillId="0" borderId="0"/>
    <xf numFmtId="0" fontId="3" fillId="0" borderId="0"/>
    <xf numFmtId="49" fontId="7" fillId="0" borderId="0" applyBorder="0">
      <alignment vertical="top"/>
    </xf>
    <xf numFmtId="0" fontId="3" fillId="0" borderId="0"/>
    <xf numFmtId="0" fontId="7" fillId="0" borderId="0">
      <alignment horizontal="left" vertical="center"/>
    </xf>
    <xf numFmtId="0" fontId="3" fillId="0" borderId="0"/>
    <xf numFmtId="0" fontId="23" fillId="0" borderId="0"/>
    <xf numFmtId="0" fontId="3" fillId="15" borderId="0"/>
    <xf numFmtId="0" fontId="3" fillId="0" borderId="0"/>
    <xf numFmtId="0" fontId="23" fillId="0" borderId="0"/>
    <xf numFmtId="0" fontId="63" fillId="0" borderId="0" applyNumberFormat="0" applyFill="0" applyBorder="0" applyAlignment="0" applyProtection="0"/>
    <xf numFmtId="0" fontId="64" fillId="0" borderId="44" applyNumberFormat="0" applyFill="0" applyAlignment="0" applyProtection="0"/>
    <xf numFmtId="0" fontId="65" fillId="0" borderId="45" applyNumberFormat="0" applyFill="0" applyAlignment="0" applyProtection="0"/>
    <xf numFmtId="0" fontId="66" fillId="0" borderId="46" applyNumberFormat="0" applyFill="0" applyAlignment="0" applyProtection="0"/>
    <xf numFmtId="0" fontId="66" fillId="0" borderId="0" applyNumberFormat="0" applyFill="0" applyBorder="0" applyAlignment="0" applyProtection="0"/>
    <xf numFmtId="0" fontId="67" fillId="16" borderId="0" applyNumberFormat="0" applyBorder="0" applyAlignment="0" applyProtection="0"/>
    <xf numFmtId="0" fontId="68" fillId="17" borderId="0" applyNumberFormat="0" applyBorder="0" applyAlignment="0" applyProtection="0"/>
    <xf numFmtId="0" fontId="69" fillId="18" borderId="0" applyNumberFormat="0" applyBorder="0" applyAlignment="0" applyProtection="0"/>
    <xf numFmtId="0" fontId="70" fillId="19" borderId="47" applyNumberFormat="0" applyAlignment="0" applyProtection="0"/>
    <xf numFmtId="0" fontId="71" fillId="19" borderId="48" applyNumberFormat="0" applyAlignment="0" applyProtection="0"/>
    <xf numFmtId="0" fontId="72" fillId="0" borderId="49" applyNumberFormat="0" applyFill="0" applyAlignment="0" applyProtection="0"/>
    <xf numFmtId="0" fontId="73" fillId="20" borderId="50" applyNumberFormat="0" applyAlignment="0" applyProtection="0"/>
    <xf numFmtId="0" fontId="74" fillId="0" borderId="0" applyNumberFormat="0" applyFill="0" applyBorder="0" applyAlignment="0" applyProtection="0"/>
    <xf numFmtId="0" fontId="34" fillId="21" borderId="51" applyNumberFormat="0" applyFont="0" applyAlignment="0" applyProtection="0"/>
    <xf numFmtId="0" fontId="75" fillId="0" borderId="0" applyNumberFormat="0" applyFill="0" applyBorder="0" applyAlignment="0" applyProtection="0"/>
    <xf numFmtId="0" fontId="76" fillId="0" borderId="52" applyNumberFormat="0" applyFill="0" applyAlignment="0" applyProtection="0"/>
    <xf numFmtId="0" fontId="54" fillId="22" borderId="0" applyNumberFormat="0" applyBorder="0" applyAlignment="0" applyProtection="0"/>
    <xf numFmtId="0" fontId="56" fillId="23" borderId="0" applyNumberFormat="0" applyBorder="0" applyAlignment="0" applyProtection="0"/>
    <xf numFmtId="0" fontId="56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6" borderId="0" applyNumberFormat="0" applyBorder="0" applyAlignment="0" applyProtection="0"/>
    <xf numFmtId="0" fontId="56" fillId="27" borderId="0" applyNumberFormat="0" applyBorder="0" applyAlignment="0" applyProtection="0"/>
    <xf numFmtId="0" fontId="56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0" borderId="0" applyNumberFormat="0" applyBorder="0" applyAlignment="0" applyProtection="0"/>
    <xf numFmtId="0" fontId="56" fillId="31" borderId="0" applyNumberFormat="0" applyBorder="0" applyAlignment="0" applyProtection="0"/>
    <xf numFmtId="0" fontId="56" fillId="32" borderId="0" applyNumberFormat="0" applyBorder="0" applyAlignment="0" applyProtection="0"/>
    <xf numFmtId="0" fontId="54" fillId="33" borderId="0" applyNumberFormat="0" applyBorder="0" applyAlignment="0" applyProtection="0"/>
    <xf numFmtId="0" fontId="54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6" fillId="43" borderId="0" applyNumberFormat="0" applyBorder="0" applyAlignment="0" applyProtection="0"/>
    <xf numFmtId="0" fontId="56" fillId="44" borderId="0" applyNumberFormat="0" applyBorder="0" applyAlignment="0" applyProtection="0"/>
    <xf numFmtId="0" fontId="54" fillId="45" borderId="0" applyNumberFormat="0" applyBorder="0" applyAlignment="0" applyProtection="0"/>
    <xf numFmtId="171" fontId="7" fillId="5" borderId="0">
      <protection locked="0"/>
    </xf>
    <xf numFmtId="172" fontId="7" fillId="5" borderId="0">
      <protection locked="0"/>
    </xf>
    <xf numFmtId="173" fontId="7" fillId="5" borderId="0">
      <protection locked="0"/>
    </xf>
    <xf numFmtId="49" fontId="7" fillId="0" borderId="0" applyBorder="0">
      <alignment vertical="top"/>
    </xf>
    <xf numFmtId="49" fontId="34" fillId="46" borderId="0" applyBorder="0">
      <alignment vertical="top"/>
    </xf>
    <xf numFmtId="49" fontId="37" fillId="0" borderId="0" applyBorder="0">
      <alignment vertical="top"/>
    </xf>
    <xf numFmtId="167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0" fillId="0" borderId="1" applyNumberFormat="0" applyAlignment="0"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87" fillId="0" borderId="0"/>
    <xf numFmtId="49" fontId="37" fillId="0" borderId="0" applyBorder="0">
      <alignment vertical="top"/>
    </xf>
    <xf numFmtId="49" fontId="34" fillId="46" borderId="0" applyBorder="0">
      <alignment vertical="top"/>
    </xf>
    <xf numFmtId="49" fontId="37" fillId="0" borderId="0" applyBorder="0">
      <alignment vertical="top"/>
    </xf>
    <xf numFmtId="49" fontId="34" fillId="46" borderId="0" applyBorder="0">
      <alignment vertical="top"/>
    </xf>
    <xf numFmtId="49" fontId="34" fillId="46" borderId="0" applyBorder="0">
      <alignment vertical="top"/>
    </xf>
    <xf numFmtId="0" fontId="52" fillId="0" borderId="0" applyNumberFormat="0" applyFill="0" applyBorder="0" applyAlignment="0" applyProtection="0">
      <alignment vertical="top"/>
      <protection locked="0"/>
    </xf>
    <xf numFmtId="0" fontId="9" fillId="46" borderId="6" applyNumberFormat="0" applyFont="0" applyFill="0" applyAlignment="0" applyProtection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49" fontId="7" fillId="0" borderId="0" applyBorder="0">
      <alignment vertical="top"/>
    </xf>
  </cellStyleXfs>
  <cellXfs count="553">
    <xf numFmtId="49" fontId="0" fillId="0" borderId="0" xfId="0">
      <alignment vertical="top"/>
    </xf>
    <xf numFmtId="49" fontId="7" fillId="7" borderId="4" xfId="0" applyFont="1" applyFill="1" applyBorder="1" applyAlignment="1" applyProtection="1">
      <alignment horizontal="center" vertical="top"/>
    </xf>
    <xf numFmtId="49" fontId="7" fillId="0" borderId="0" xfId="48" applyFont="1" applyAlignment="1" applyProtection="1">
      <alignment vertical="center" wrapText="1"/>
    </xf>
    <xf numFmtId="49" fontId="12" fillId="0" borderId="0" xfId="48" applyFont="1" applyAlignment="1" applyProtection="1">
      <alignment vertical="center"/>
    </xf>
    <xf numFmtId="0" fontId="12" fillId="0" borderId="0" xfId="47" applyFont="1" applyAlignment="1" applyProtection="1">
      <alignment horizontal="center" vertical="center" wrapText="1"/>
    </xf>
    <xf numFmtId="0" fontId="7" fillId="0" borderId="0" xfId="47" applyFont="1" applyAlignment="1" applyProtection="1">
      <alignment vertical="center" wrapText="1"/>
    </xf>
    <xf numFmtId="0" fontId="7" fillId="0" borderId="0" xfId="47" applyFont="1" applyAlignment="1" applyProtection="1">
      <alignment horizontal="left" vertical="center" wrapText="1"/>
    </xf>
    <xf numFmtId="0" fontId="7" fillId="0" borderId="0" xfId="47" applyFont="1" applyProtection="1"/>
    <xf numFmtId="49" fontId="7" fillId="0" borderId="0" xfId="42" applyFont="1" applyProtection="1">
      <alignment vertical="top"/>
    </xf>
    <xf numFmtId="49" fontId="7" fillId="0" borderId="0" xfId="42" applyProtection="1">
      <alignment vertical="top"/>
    </xf>
    <xf numFmtId="0" fontId="12" fillId="0" borderId="0" xfId="50" applyNumberFormat="1" applyFont="1" applyFill="1" applyAlignment="1" applyProtection="1">
      <alignment vertical="center" wrapText="1"/>
    </xf>
    <xf numFmtId="0" fontId="12" fillId="0" borderId="0" xfId="50" applyFont="1" applyFill="1" applyAlignment="1" applyProtection="1">
      <alignment horizontal="left" vertical="center" wrapText="1"/>
    </xf>
    <xf numFmtId="0" fontId="12" fillId="0" borderId="0" xfId="50" applyFont="1" applyFill="1" applyAlignment="1" applyProtection="1">
      <alignment vertical="center" wrapText="1"/>
    </xf>
    <xf numFmtId="0" fontId="7" fillId="0" borderId="0" xfId="50" applyFont="1" applyAlignment="1" applyProtection="1">
      <alignment vertical="center" wrapText="1"/>
    </xf>
    <xf numFmtId="0" fontId="7" fillId="0" borderId="0" xfId="50" applyFont="1" applyFill="1" applyAlignment="1" applyProtection="1">
      <alignment vertical="center"/>
    </xf>
    <xf numFmtId="0" fontId="12" fillId="0" borderId="0" xfId="50" applyFont="1" applyFill="1" applyBorder="1" applyAlignment="1" applyProtection="1">
      <alignment vertical="center" wrapText="1"/>
    </xf>
    <xf numFmtId="49" fontId="12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7" fillId="0" borderId="0" xfId="53" applyFont="1" applyFill="1" applyAlignment="1" applyProtection="1">
      <alignment vertical="center" wrapText="1"/>
    </xf>
    <xf numFmtId="0" fontId="23" fillId="0" borderId="0" xfId="45" applyProtection="1"/>
    <xf numFmtId="0" fontId="7" fillId="0" borderId="0" xfId="49" applyFont="1" applyFill="1" applyBorder="1" applyAlignment="1" applyProtection="1">
      <alignment horizontal="left" vertical="center" wrapText="1" indent="1"/>
    </xf>
    <xf numFmtId="4" fontId="7" fillId="0" borderId="0" xfId="33" applyFont="1" applyFill="1" applyBorder="1" applyAlignment="1" applyProtection="1">
      <alignment horizontal="right" vertical="center" wrapText="1"/>
    </xf>
    <xf numFmtId="0" fontId="21" fillId="8" borderId="0" xfId="53" applyFont="1" applyFill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4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20" fillId="0" borderId="0" xfId="19" applyFont="1" applyFill="1" applyBorder="1" applyAlignment="1" applyProtection="1">
      <alignment horizontal="left" vertical="top" wrapText="1"/>
    </xf>
    <xf numFmtId="49" fontId="16" fillId="0" borderId="0" xfId="40" applyFont="1" applyFill="1" applyBorder="1" applyAlignment="1" applyProtection="1">
      <alignment vertical="top" wrapText="1"/>
    </xf>
    <xf numFmtId="0" fontId="20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2" fillId="0" borderId="0" xfId="53" applyFont="1" applyFill="1" applyAlignment="1" applyProtection="1">
      <alignment vertical="center" wrapText="1"/>
    </xf>
    <xf numFmtId="49" fontId="9" fillId="8" borderId="0" xfId="0" applyNumberFormat="1" applyFont="1" applyFill="1" applyAlignment="1" applyProtection="1">
      <alignment horizontal="center" vertical="center"/>
    </xf>
    <xf numFmtId="0" fontId="3" fillId="0" borderId="0" xfId="36"/>
    <xf numFmtId="0" fontId="7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9" fillId="0" borderId="0" xfId="53" applyFont="1" applyFill="1" applyAlignment="1" applyProtection="1">
      <alignment horizontal="center" vertical="center" wrapText="1"/>
    </xf>
    <xf numFmtId="0" fontId="29" fillId="0" borderId="0" xfId="47" applyFont="1" applyAlignment="1" applyProtection="1">
      <alignment horizontal="center" vertical="center"/>
    </xf>
    <xf numFmtId="0" fontId="33" fillId="0" borderId="0" xfId="53" applyFont="1" applyFill="1" applyBorder="1" applyAlignment="1" applyProtection="1">
      <alignment horizontal="center" vertical="center" wrapText="1"/>
    </xf>
    <xf numFmtId="0" fontId="20" fillId="0" borderId="0" xfId="19" applyFont="1" applyFill="1" applyBorder="1" applyAlignment="1" applyProtection="1">
      <alignment horizontal="left" vertical="top"/>
    </xf>
    <xf numFmtId="49" fontId="7" fillId="0" borderId="0" xfId="50" applyNumberFormat="1" applyFont="1" applyFill="1" applyBorder="1" applyAlignment="1" applyProtection="1">
      <alignment horizontal="center" vertical="center" wrapText="1"/>
    </xf>
    <xf numFmtId="0" fontId="33" fillId="0" borderId="0" xfId="47" applyFont="1" applyAlignment="1" applyProtection="1">
      <alignment horizontal="center" vertical="center"/>
    </xf>
    <xf numFmtId="49" fontId="21" fillId="8" borderId="0" xfId="53" applyNumberFormat="1" applyFont="1" applyFill="1" applyAlignment="1" applyProtection="1">
      <alignment horizontal="center" vertical="center" wrapText="1"/>
    </xf>
    <xf numFmtId="0" fontId="7" fillId="0" borderId="27" xfId="47" applyFont="1" applyFill="1" applyBorder="1" applyAlignment="1" applyProtection="1">
      <alignment horizontal="center" vertical="center" wrapText="1"/>
    </xf>
    <xf numFmtId="0" fontId="7" fillId="7" borderId="27" xfId="50" applyFont="1" applyFill="1" applyBorder="1" applyAlignment="1" applyProtection="1">
      <alignment horizontal="center" vertical="center"/>
    </xf>
    <xf numFmtId="49" fontId="7" fillId="7" borderId="27" xfId="50" applyNumberFormat="1" applyFont="1" applyFill="1" applyBorder="1" applyAlignment="1" applyProtection="1">
      <alignment horizontal="center" vertical="center" wrapText="1"/>
    </xf>
    <xf numFmtId="49" fontId="7" fillId="0" borderId="27" xfId="50" applyNumberFormat="1" applyFont="1" applyFill="1" applyBorder="1" applyAlignment="1" applyProtection="1">
      <alignment horizontal="center" vertical="center" wrapText="1"/>
    </xf>
    <xf numFmtId="0" fontId="7" fillId="0" borderId="27" xfId="32" applyFont="1" applyFill="1" applyBorder="1" applyAlignment="1" applyProtection="1">
      <alignment horizontal="center" vertical="center" wrapText="1"/>
    </xf>
    <xf numFmtId="0" fontId="7" fillId="0" borderId="27" xfId="53" applyFont="1" applyFill="1" applyBorder="1" applyAlignment="1" applyProtection="1">
      <alignment horizontal="center" vertical="center" wrapText="1"/>
    </xf>
    <xf numFmtId="49" fontId="7" fillId="0" borderId="27" xfId="47" applyNumberFormat="1" applyFont="1" applyFill="1" applyBorder="1" applyAlignment="1" applyProtection="1">
      <alignment horizontal="left" vertical="center" wrapText="1"/>
    </xf>
    <xf numFmtId="49" fontId="7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7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47" applyFont="1"/>
    <xf numFmtId="49" fontId="7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9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4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4" fillId="0" borderId="0" xfId="0" applyNumberFormat="1" applyFont="1" applyFill="1" applyProtection="1">
      <alignment vertical="top"/>
    </xf>
    <xf numFmtId="49" fontId="7" fillId="0" borderId="0" xfId="51" applyNumberFormat="1" applyFont="1" applyFill="1" applyAlignment="1" applyProtection="1">
      <alignment vertical="center" wrapText="1"/>
    </xf>
    <xf numFmtId="0" fontId="7" fillId="0" borderId="0" xfId="51" applyFont="1" applyFill="1" applyAlignment="1" applyProtection="1">
      <alignment vertical="center"/>
    </xf>
    <xf numFmtId="49" fontId="7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21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9" fillId="0" borderId="0" xfId="53" applyFont="1" applyFill="1" applyBorder="1" applyAlignment="1" applyProtection="1">
      <alignment horizontal="center" vertical="center" wrapText="1"/>
    </xf>
    <xf numFmtId="0" fontId="7" fillId="0" borderId="0" xfId="53" applyFont="1" applyFill="1" applyBorder="1" applyAlignment="1" applyProtection="1">
      <alignment vertical="center" wrapText="1"/>
    </xf>
    <xf numFmtId="0" fontId="7" fillId="0" borderId="0" xfId="53" applyFont="1" applyFill="1" applyBorder="1" applyAlignment="1" applyProtection="1">
      <alignment horizontal="right" vertical="center" wrapText="1"/>
    </xf>
    <xf numFmtId="49" fontId="29" fillId="0" borderId="0" xfId="32" applyNumberFormat="1" applyFont="1" applyFill="1" applyBorder="1" applyAlignment="1" applyProtection="1">
      <alignment horizontal="center" vertical="center" wrapText="1"/>
    </xf>
    <xf numFmtId="49" fontId="12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3" fillId="0" borderId="0" xfId="47" applyFont="1" applyFill="1" applyAlignment="1" applyProtection="1">
      <alignment horizontal="center" vertical="center"/>
    </xf>
    <xf numFmtId="0" fontId="7" fillId="0" borderId="0" xfId="47" applyFont="1" applyFill="1" applyProtection="1"/>
    <xf numFmtId="0" fontId="33" fillId="0" borderId="0" xfId="47" applyFont="1" applyFill="1" applyBorder="1" applyAlignment="1" applyProtection="1">
      <alignment horizontal="center" vertical="center"/>
    </xf>
    <xf numFmtId="0" fontId="7" fillId="0" borderId="0" xfId="47" applyFont="1" applyFill="1" applyBorder="1" applyProtection="1"/>
    <xf numFmtId="0" fontId="7" fillId="0" borderId="27" xfId="47" applyFont="1" applyFill="1" applyBorder="1" applyAlignment="1" applyProtection="1">
      <alignment horizontal="center" vertical="center"/>
    </xf>
    <xf numFmtId="0" fontId="33" fillId="0" borderId="0" xfId="47" applyFont="1" applyFill="1" applyBorder="1" applyAlignment="1" applyProtection="1">
      <alignment horizontal="center" vertical="center" wrapText="1"/>
    </xf>
    <xf numFmtId="49" fontId="10" fillId="0" borderId="0" xfId="0" applyFont="1" applyFill="1" applyAlignment="1" applyProtection="1">
      <alignment horizontal="left" vertical="top" wrapText="1"/>
    </xf>
    <xf numFmtId="49" fontId="10" fillId="0" borderId="0" xfId="0" applyFont="1" applyFill="1" applyAlignment="1" applyProtection="1">
      <alignment vertical="top"/>
    </xf>
    <xf numFmtId="0" fontId="29" fillId="0" borderId="0" xfId="47" applyFont="1" applyFill="1" applyAlignment="1" applyProtection="1">
      <alignment horizontal="center" vertical="center"/>
    </xf>
    <xf numFmtId="0" fontId="29" fillId="0" borderId="0" xfId="47" applyFont="1" applyFill="1" applyBorder="1" applyAlignment="1" applyProtection="1">
      <alignment horizontal="center" vertical="center"/>
    </xf>
    <xf numFmtId="49" fontId="9" fillId="10" borderId="29" xfId="0" applyFont="1" applyFill="1" applyBorder="1" applyAlignment="1" applyProtection="1">
      <alignment horizontal="center" vertical="center"/>
    </xf>
    <xf numFmtId="49" fontId="41" fillId="10" borderId="30" xfId="0" applyFont="1" applyFill="1" applyBorder="1" applyAlignment="1" applyProtection="1">
      <alignment horizontal="left" vertical="center"/>
    </xf>
    <xf numFmtId="0" fontId="24" fillId="0" borderId="0" xfId="50" applyFont="1" applyFill="1" applyAlignment="1" applyProtection="1">
      <alignment vertical="center" wrapText="1"/>
    </xf>
    <xf numFmtId="0" fontId="7" fillId="0" borderId="0" xfId="50" applyFont="1" applyFill="1" applyAlignment="1" applyProtection="1">
      <alignment vertical="center" wrapText="1"/>
    </xf>
    <xf numFmtId="0" fontId="7" fillId="0" borderId="0" xfId="50" applyFont="1" applyFill="1" applyBorder="1" applyAlignment="1" applyProtection="1">
      <alignment vertical="center" wrapText="1"/>
    </xf>
    <xf numFmtId="0" fontId="7" fillId="0" borderId="0" xfId="50" applyFont="1" applyFill="1" applyBorder="1" applyAlignment="1" applyProtection="1">
      <alignment horizontal="right" vertical="center" wrapText="1" indent="1"/>
    </xf>
    <xf numFmtId="14" fontId="12" fillId="0" borderId="0" xfId="50" applyNumberFormat="1" applyFont="1" applyFill="1" applyBorder="1" applyAlignment="1" applyProtection="1">
      <alignment horizontal="center" vertical="center" wrapText="1"/>
    </xf>
    <xf numFmtId="0" fontId="12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4" fillId="0" borderId="0" xfId="50" applyFont="1" applyFill="1" applyAlignment="1" applyProtection="1">
      <alignment horizontal="center" vertical="center" wrapText="1"/>
    </xf>
    <xf numFmtId="0" fontId="7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7" fillId="0" borderId="0" xfId="50" applyNumberFormat="1" applyFont="1" applyFill="1" applyBorder="1" applyAlignment="1" applyProtection="1">
      <alignment horizontal="right" vertical="center" wrapText="1" indent="1"/>
    </xf>
    <xf numFmtId="0" fontId="12" fillId="0" borderId="0" xfId="50" applyFont="1" applyFill="1" applyAlignment="1" applyProtection="1">
      <alignment horizontal="center" vertical="center" wrapText="1"/>
    </xf>
    <xf numFmtId="0" fontId="54" fillId="0" borderId="0" xfId="50" applyFont="1" applyFill="1" applyAlignment="1" applyProtection="1">
      <alignment horizontal="center" vertical="center" wrapText="1"/>
    </xf>
    <xf numFmtId="0" fontId="7" fillId="0" borderId="0" xfId="50" applyFont="1" applyFill="1" applyAlignment="1" applyProtection="1">
      <alignment horizontal="center" vertical="center" wrapText="1"/>
    </xf>
    <xf numFmtId="0" fontId="7" fillId="0" borderId="0" xfId="50" applyFont="1" applyFill="1" applyAlignment="1" applyProtection="1">
      <alignment horizontal="right" vertical="center"/>
    </xf>
    <xf numFmtId="0" fontId="9" fillId="0" borderId="0" xfId="50" applyFont="1" applyFill="1" applyBorder="1" applyAlignment="1" applyProtection="1">
      <alignment vertical="center" wrapText="1"/>
    </xf>
    <xf numFmtId="0" fontId="26" fillId="0" borderId="0" xfId="50" applyFont="1" applyFill="1" applyBorder="1" applyAlignment="1" applyProtection="1">
      <alignment horizontal="center" vertical="center" wrapText="1"/>
    </xf>
    <xf numFmtId="0" fontId="7" fillId="0" borderId="0" xfId="50" applyFont="1" applyFill="1" applyBorder="1" applyAlignment="1" applyProtection="1">
      <alignment horizontal="center" vertical="center" wrapText="1"/>
    </xf>
    <xf numFmtId="14" fontId="7" fillId="0" borderId="0" xfId="50" applyNumberFormat="1" applyFont="1" applyFill="1" applyBorder="1" applyAlignment="1" applyProtection="1">
      <alignment horizontal="center" vertical="center" wrapText="1"/>
    </xf>
    <xf numFmtId="0" fontId="7" fillId="0" borderId="0" xfId="50" applyNumberFormat="1" applyFont="1" applyFill="1" applyBorder="1" applyAlignment="1" applyProtection="1">
      <alignment horizontal="center" vertical="center" wrapText="1"/>
    </xf>
    <xf numFmtId="0" fontId="33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5" fillId="0" borderId="32" xfId="40" applyFont="1" applyFill="1" applyBorder="1" applyAlignment="1" applyProtection="1">
      <alignment vertical="center" wrapText="1"/>
    </xf>
    <xf numFmtId="49" fontId="25" fillId="0" borderId="33" xfId="40" applyFont="1" applyFill="1" applyBorder="1" applyAlignment="1" applyProtection="1">
      <alignment vertical="center" wrapText="1"/>
    </xf>
    <xf numFmtId="49" fontId="25" fillId="0" borderId="33" xfId="40" applyFont="1" applyFill="1" applyBorder="1" applyAlignment="1" applyProtection="1">
      <alignment horizontal="center" vertical="center" wrapText="1"/>
    </xf>
    <xf numFmtId="49" fontId="13" fillId="0" borderId="0" xfId="29" applyNumberFormat="1" applyFont="1" applyFill="1" applyBorder="1" applyAlignment="1" applyProtection="1">
      <alignment wrapText="1"/>
    </xf>
    <xf numFmtId="49" fontId="13" fillId="0" borderId="0" xfId="29" applyNumberFormat="1" applyFont="1" applyFill="1" applyBorder="1" applyAlignment="1" applyProtection="1">
      <alignment horizontal="left" wrapText="1"/>
    </xf>
    <xf numFmtId="49" fontId="25" fillId="0" borderId="34" xfId="40" applyFont="1" applyFill="1" applyBorder="1" applyAlignment="1" applyProtection="1">
      <alignment vertical="center" wrapText="1"/>
    </xf>
    <xf numFmtId="49" fontId="54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6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6" fillId="0" borderId="0" xfId="40" applyFont="1" applyFill="1" applyBorder="1" applyAlignment="1" applyProtection="1">
      <alignment wrapText="1"/>
    </xf>
    <xf numFmtId="49" fontId="22" fillId="0" borderId="11" xfId="40" applyFont="1" applyFill="1" applyBorder="1" applyAlignment="1" applyProtection="1">
      <alignment horizontal="left" vertical="center" wrapText="1"/>
    </xf>
    <xf numFmtId="49" fontId="22" fillId="0" borderId="0" xfId="40" applyFont="1" applyFill="1" applyBorder="1" applyAlignment="1" applyProtection="1">
      <alignment horizontal="left" vertical="center" wrapText="1"/>
    </xf>
    <xf numFmtId="49" fontId="16" fillId="0" borderId="11" xfId="40" applyFont="1" applyFill="1" applyBorder="1" applyAlignment="1" applyProtection="1">
      <alignment wrapText="1"/>
    </xf>
    <xf numFmtId="0" fontId="16" fillId="0" borderId="0" xfId="46" applyFont="1" applyFill="1" applyBorder="1" applyAlignment="1" applyProtection="1">
      <alignment horizontal="right" vertical="top" wrapText="1"/>
    </xf>
    <xf numFmtId="49" fontId="16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2" fillId="0" borderId="41" xfId="40" applyFont="1" applyFill="1" applyBorder="1" applyAlignment="1" applyProtection="1">
      <alignment horizontal="left" vertical="center" wrapText="1"/>
    </xf>
    <xf numFmtId="49" fontId="22" fillId="0" borderId="42" xfId="40" applyFont="1" applyFill="1" applyBorder="1" applyAlignment="1" applyProtection="1">
      <alignment horizontal="left" vertical="center" wrapText="1"/>
    </xf>
    <xf numFmtId="49" fontId="34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4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4" fillId="7" borderId="6" xfId="37" applyNumberFormat="1" applyFont="1" applyFill="1" applyBorder="1" applyAlignment="1" applyProtection="1">
      <alignment horizontal="center" vertical="center" wrapText="1"/>
    </xf>
    <xf numFmtId="49" fontId="34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7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3" fillId="0" borderId="0" xfId="54"/>
    <xf numFmtId="49" fontId="7" fillId="0" borderId="0" xfId="38">
      <alignment vertical="top"/>
    </xf>
    <xf numFmtId="0" fontId="40" fillId="0" borderId="0" xfId="50" applyFont="1" applyFill="1" applyAlignment="1" applyProtection="1">
      <alignment vertical="top" wrapText="1"/>
    </xf>
    <xf numFmtId="0" fontId="40" fillId="0" borderId="0" xfId="50" applyFont="1" applyFill="1" applyAlignment="1" applyProtection="1">
      <alignment horizontal="right" vertical="top" wrapText="1"/>
    </xf>
    <xf numFmtId="0" fontId="54" fillId="0" borderId="0" xfId="50" applyFont="1" applyFill="1" applyBorder="1" applyAlignment="1" applyProtection="1">
      <alignment horizontal="right" vertical="center" wrapText="1" indent="1"/>
    </xf>
    <xf numFmtId="49" fontId="54" fillId="0" borderId="0" xfId="50" applyNumberFormat="1" applyFont="1" applyFill="1" applyBorder="1" applyAlignment="1" applyProtection="1">
      <alignment horizontal="center" vertical="center" wrapText="1"/>
    </xf>
    <xf numFmtId="0" fontId="33" fillId="0" borderId="0" xfId="53" applyFont="1" applyFill="1" applyAlignment="1" applyProtection="1">
      <alignment horizontal="center" vertical="center" wrapText="1"/>
    </xf>
    <xf numFmtId="0" fontId="32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7" fillId="0" borderId="0" xfId="33" applyFont="1" applyFill="1" applyBorder="1" applyAlignment="1" applyProtection="1">
      <alignment horizontal="center" vertical="center" wrapText="1"/>
    </xf>
    <xf numFmtId="0" fontId="45" fillId="0" borderId="0" xfId="53" applyFont="1" applyFill="1" applyAlignment="1" applyProtection="1">
      <alignment vertical="center" wrapText="1"/>
    </xf>
    <xf numFmtId="0" fontId="10" fillId="0" borderId="0" xfId="53" applyFont="1" applyFill="1" applyAlignment="1" applyProtection="1">
      <alignment vertical="center" wrapText="1"/>
    </xf>
    <xf numFmtId="0" fontId="46" fillId="0" borderId="0" xfId="53" applyFont="1" applyFill="1" applyAlignment="1" applyProtection="1">
      <alignment horizontal="center" vertical="center" wrapText="1"/>
    </xf>
    <xf numFmtId="0" fontId="7" fillId="0" borderId="0" xfId="39" applyNumberFormat="1" applyAlignment="1">
      <alignment vertical="center"/>
    </xf>
    <xf numFmtId="0" fontId="54" fillId="0" borderId="0" xfId="39" applyNumberFormat="1" applyFont="1" applyAlignment="1">
      <alignment vertical="center"/>
    </xf>
    <xf numFmtId="0" fontId="7" fillId="0" borderId="0" xfId="43" applyFont="1" applyFill="1" applyBorder="1" applyAlignment="1" applyProtection="1">
      <alignment vertical="center" wrapText="1"/>
    </xf>
    <xf numFmtId="0" fontId="7" fillId="0" borderId="0" xfId="43" applyFont="1" applyFill="1" applyBorder="1" applyAlignment="1" applyProtection="1">
      <alignment horizontal="center" vertical="center" wrapText="1"/>
    </xf>
    <xf numFmtId="0" fontId="47" fillId="0" borderId="0" xfId="43" applyFont="1" applyFill="1" applyBorder="1" applyAlignment="1" applyProtection="1">
      <alignment horizontal="center" vertical="center" wrapText="1"/>
    </xf>
    <xf numFmtId="0" fontId="7" fillId="0" borderId="0" xfId="32" applyNumberFormat="1" applyFont="1" applyFill="1" applyBorder="1" applyAlignment="1" applyProtection="1">
      <alignment horizontal="center" vertical="center" wrapText="1"/>
    </xf>
    <xf numFmtId="0" fontId="7" fillId="0" borderId="0" xfId="39" applyNumberFormat="1" applyFill="1" applyAlignment="1" applyProtection="1">
      <alignment vertical="center"/>
    </xf>
    <xf numFmtId="49" fontId="7" fillId="0" borderId="0" xfId="38" applyFill="1" applyProtection="1">
      <alignment vertical="top"/>
    </xf>
    <xf numFmtId="0" fontId="55" fillId="0" borderId="0" xfId="35" applyFont="1" applyFill="1" applyProtection="1"/>
    <xf numFmtId="0" fontId="9" fillId="0" borderId="6" xfId="34" applyFont="1" applyBorder="1" applyAlignment="1" applyProtection="1">
      <alignment horizontal="justify" vertical="center" wrapText="1"/>
    </xf>
    <xf numFmtId="0" fontId="7" fillId="0" borderId="6" xfId="34" applyFont="1" applyBorder="1" applyAlignment="1" applyProtection="1">
      <alignment horizontal="justify" vertical="center" wrapText="1"/>
    </xf>
    <xf numFmtId="170" fontId="7" fillId="0" borderId="5" xfId="32" applyNumberFormat="1" applyFont="1" applyFill="1" applyBorder="1" applyAlignment="1" applyProtection="1">
      <alignment horizontal="center" vertical="center" wrapText="1"/>
    </xf>
    <xf numFmtId="49" fontId="9" fillId="10" borderId="12" xfId="38" applyFont="1" applyFill="1" applyBorder="1" applyAlignment="1" applyProtection="1">
      <alignment horizontal="right" vertical="center" wrapText="1"/>
    </xf>
    <xf numFmtId="49" fontId="41" fillId="10" borderId="13" xfId="38" applyFont="1" applyFill="1" applyBorder="1" applyAlignment="1" applyProtection="1">
      <alignment horizontal="left" vertical="center" indent="2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0" fontId="54" fillId="0" borderId="0" xfId="53" applyFont="1" applyFill="1" applyAlignment="1" applyProtection="1">
      <alignment vertical="center" wrapText="1"/>
    </xf>
    <xf numFmtId="49" fontId="7" fillId="7" borderId="5" xfId="53" applyNumberFormat="1" applyFont="1" applyFill="1" applyBorder="1" applyAlignment="1" applyProtection="1">
      <alignment horizontal="center" vertical="center" wrapText="1"/>
    </xf>
    <xf numFmtId="49" fontId="41" fillId="10" borderId="13" xfId="38" applyFont="1" applyFill="1" applyBorder="1" applyAlignment="1" applyProtection="1">
      <alignment horizontal="left" vertical="center" indent="1"/>
    </xf>
    <xf numFmtId="0" fontId="54" fillId="0" borderId="0" xfId="39" applyNumberFormat="1" applyFont="1" applyFill="1" applyAlignment="1" applyProtection="1">
      <alignment vertical="center"/>
    </xf>
    <xf numFmtId="49" fontId="29" fillId="0" borderId="5" xfId="32" applyNumberFormat="1" applyFont="1" applyFill="1" applyBorder="1" applyAlignment="1" applyProtection="1">
      <alignment horizontal="center" vertical="center" wrapText="1"/>
    </xf>
    <xf numFmtId="49" fontId="7" fillId="0" borderId="5" xfId="32" applyNumberFormat="1" applyFont="1" applyFill="1" applyBorder="1" applyAlignment="1" applyProtection="1">
      <alignment horizontal="center" vertical="center" wrapText="1"/>
    </xf>
    <xf numFmtId="49" fontId="9" fillId="10" borderId="13" xfId="38" applyFont="1" applyFill="1" applyBorder="1" applyAlignment="1" applyProtection="1">
      <alignment horizontal="right" vertical="center" wrapText="1"/>
    </xf>
    <xf numFmtId="49" fontId="9" fillId="10" borderId="14" xfId="38" applyFont="1" applyFill="1" applyBorder="1" applyAlignment="1" applyProtection="1">
      <alignment horizontal="right" vertical="center" wrapText="1"/>
    </xf>
    <xf numFmtId="49" fontId="7" fillId="0" borderId="0" xfId="51" applyNumberFormat="1" applyFont="1" applyFill="1" applyBorder="1" applyAlignment="1" applyProtection="1">
      <alignment vertical="center" wrapText="1"/>
    </xf>
    <xf numFmtId="49" fontId="7" fillId="0" borderId="16" xfId="32" applyNumberFormat="1" applyFont="1" applyFill="1" applyBorder="1" applyAlignment="1" applyProtection="1">
      <alignment horizontal="center" vertical="center" wrapText="1"/>
    </xf>
    <xf numFmtId="49" fontId="7" fillId="0" borderId="15" xfId="32" applyNumberFormat="1" applyFont="1" applyFill="1" applyBorder="1" applyAlignment="1" applyProtection="1">
      <alignment horizontal="center" vertical="center" wrapText="1"/>
    </xf>
    <xf numFmtId="0" fontId="7" fillId="12" borderId="7" xfId="47" applyFont="1" applyFill="1" applyBorder="1" applyAlignment="1">
      <alignment horizontal="center" vertical="center"/>
    </xf>
    <xf numFmtId="0" fontId="7" fillId="12" borderId="17" xfId="47" applyFont="1" applyFill="1" applyBorder="1" applyAlignment="1">
      <alignment horizontal="center" vertical="center"/>
    </xf>
    <xf numFmtId="0" fontId="7" fillId="10" borderId="12" xfId="32" applyNumberFormat="1" applyFont="1" applyFill="1" applyBorder="1" applyAlignment="1" applyProtection="1">
      <alignment horizontal="center" vertical="center" wrapText="1"/>
    </xf>
    <xf numFmtId="49" fontId="7" fillId="10" borderId="13" xfId="51" applyNumberFormat="1" applyFont="1" applyFill="1" applyBorder="1" applyAlignment="1" applyProtection="1">
      <alignment horizontal="center" vertical="center" wrapText="1"/>
    </xf>
    <xf numFmtId="49" fontId="7" fillId="10" borderId="13" xfId="32" applyNumberFormat="1" applyFont="1" applyFill="1" applyBorder="1" applyAlignment="1" applyProtection="1">
      <alignment horizontal="center" vertical="center" wrapText="1"/>
    </xf>
    <xf numFmtId="49" fontId="7" fillId="10" borderId="13" xfId="39" applyNumberFormat="1" applyFill="1" applyBorder="1" applyAlignment="1" applyProtection="1">
      <alignment horizontal="left" vertical="center"/>
    </xf>
    <xf numFmtId="0" fontId="7" fillId="10" borderId="14" xfId="39" applyNumberFormat="1" applyFill="1" applyBorder="1" applyAlignment="1" applyProtection="1">
      <alignment vertical="center"/>
    </xf>
    <xf numFmtId="0" fontId="54" fillId="10" borderId="18" xfId="53" applyFont="1" applyFill="1" applyBorder="1" applyAlignment="1" applyProtection="1">
      <alignment horizontal="center" vertical="center" wrapText="1"/>
    </xf>
    <xf numFmtId="0" fontId="54" fillId="10" borderId="19" xfId="53" applyFont="1" applyFill="1" applyBorder="1" applyAlignment="1" applyProtection="1">
      <alignment horizontal="center" vertical="center" wrapText="1"/>
    </xf>
    <xf numFmtId="49" fontId="54" fillId="10" borderId="19" xfId="53" applyNumberFormat="1" applyFont="1" applyFill="1" applyBorder="1" applyAlignment="1" applyProtection="1">
      <alignment horizontal="left" vertical="center" wrapText="1"/>
    </xf>
    <xf numFmtId="49" fontId="54" fillId="10" borderId="20" xfId="53" applyNumberFormat="1" applyFont="1" applyFill="1" applyBorder="1" applyAlignment="1" applyProtection="1">
      <alignment horizontal="left" vertical="center" wrapText="1"/>
    </xf>
    <xf numFmtId="49" fontId="41" fillId="10" borderId="13" xfId="0" applyFont="1" applyFill="1" applyBorder="1" applyAlignment="1" applyProtection="1">
      <alignment horizontal="left" vertical="center" indent="1"/>
    </xf>
    <xf numFmtId="49" fontId="54" fillId="0" borderId="0" xfId="51" applyNumberFormat="1" applyFont="1" applyFill="1" applyBorder="1" applyAlignment="1" applyProtection="1">
      <alignment horizontal="center" vertical="center" wrapText="1"/>
    </xf>
    <xf numFmtId="3" fontId="54" fillId="0" borderId="0" xfId="52" applyNumberFormat="1" applyFont="1" applyFill="1" applyBorder="1" applyAlignment="1" applyProtection="1">
      <alignment horizontal="center" vertical="center" wrapText="1"/>
    </xf>
    <xf numFmtId="49" fontId="41" fillId="10" borderId="14" xfId="38" applyFont="1" applyFill="1" applyBorder="1" applyAlignment="1" applyProtection="1">
      <alignment horizontal="left" vertical="center" indent="1"/>
    </xf>
    <xf numFmtId="49" fontId="56" fillId="0" borderId="5" xfId="35" applyNumberFormat="1" applyFont="1" applyFill="1" applyBorder="1" applyAlignment="1" applyProtection="1">
      <alignment horizontal="left" vertical="center" wrapText="1" indent="1"/>
    </xf>
    <xf numFmtId="49" fontId="56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7" fillId="0" borderId="0" xfId="39" applyNumberFormat="1" applyAlignment="1" applyProtection="1">
      <alignment vertical="center"/>
    </xf>
    <xf numFmtId="0" fontId="54" fillId="0" borderId="0" xfId="39" applyNumberFormat="1" applyFont="1" applyAlignment="1" applyProtection="1">
      <alignment vertical="center"/>
    </xf>
    <xf numFmtId="0" fontId="7" fillId="0" borderId="0" xfId="39" applyNumberFormat="1" applyFont="1" applyBorder="1" applyAlignment="1" applyProtection="1">
      <alignment vertical="center"/>
    </xf>
    <xf numFmtId="0" fontId="57" fillId="0" borderId="0" xfId="39" applyNumberFormat="1" applyFont="1" applyAlignment="1" applyProtection="1">
      <alignment vertical="center"/>
    </xf>
    <xf numFmtId="0" fontId="43" fillId="0" borderId="0" xfId="39" applyNumberFormat="1" applyFont="1" applyAlignment="1" applyProtection="1">
      <alignment vertical="center"/>
    </xf>
    <xf numFmtId="0" fontId="43" fillId="0" borderId="0" xfId="39" applyNumberFormat="1" applyFont="1" applyBorder="1" applyAlignment="1" applyProtection="1">
      <alignment vertical="center"/>
    </xf>
    <xf numFmtId="0" fontId="57" fillId="0" borderId="0" xfId="39" applyNumberFormat="1" applyFont="1" applyBorder="1" applyAlignment="1" applyProtection="1">
      <alignment vertical="center"/>
    </xf>
    <xf numFmtId="0" fontId="23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Border="1" applyAlignment="1" applyProtection="1">
      <alignment horizontal="center" vertical="center"/>
    </xf>
    <xf numFmtId="0" fontId="56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7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7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4" fillId="0" borderId="0" xfId="53" applyFont="1" applyFill="1" applyAlignment="1" applyProtection="1">
      <alignment horizontal="center" vertical="center" wrapText="1"/>
    </xf>
    <xf numFmtId="0" fontId="54" fillId="0" borderId="0" xfId="53" applyFont="1" applyFill="1" applyBorder="1" applyAlignment="1" applyProtection="1">
      <alignment vertical="center" wrapText="1"/>
    </xf>
    <xf numFmtId="0" fontId="54" fillId="0" borderId="24" xfId="39" applyNumberFormat="1" applyFont="1" applyBorder="1" applyAlignment="1">
      <alignment vertical="center"/>
    </xf>
    <xf numFmtId="0" fontId="7" fillId="0" borderId="5" xfId="47" applyFont="1" applyFill="1" applyBorder="1" applyAlignment="1" applyProtection="1">
      <alignment horizontal="center" vertical="center"/>
    </xf>
    <xf numFmtId="49" fontId="7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7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4" fillId="0" borderId="0" xfId="0" applyFont="1" applyFill="1" applyAlignment="1" applyProtection="1">
      <alignment vertical="top"/>
    </xf>
    <xf numFmtId="49" fontId="54" fillId="8" borderId="0" xfId="0" applyFont="1" applyFill="1" applyAlignment="1" applyProtection="1">
      <alignment vertical="top"/>
    </xf>
    <xf numFmtId="0" fontId="49" fillId="0" borderId="0" xfId="50" applyFont="1" applyFill="1" applyAlignment="1" applyProtection="1">
      <alignment vertical="center" wrapText="1"/>
    </xf>
    <xf numFmtId="0" fontId="50" fillId="0" borderId="0" xfId="50" applyFont="1" applyFill="1" applyAlignment="1" applyProtection="1">
      <alignment vertical="center" wrapText="1"/>
    </xf>
    <xf numFmtId="0" fontId="50" fillId="0" borderId="0" xfId="50" applyFont="1" applyAlignment="1" applyProtection="1">
      <alignment vertical="center" wrapText="1"/>
    </xf>
    <xf numFmtId="0" fontId="50" fillId="0" borderId="0" xfId="53" applyFont="1" applyFill="1" applyAlignment="1" applyProtection="1">
      <alignment vertical="center" wrapText="1"/>
    </xf>
    <xf numFmtId="0" fontId="60" fillId="0" borderId="0" xfId="53" applyFont="1" applyFill="1" applyAlignment="1" applyProtection="1">
      <alignment vertical="center" wrapText="1"/>
    </xf>
    <xf numFmtId="0" fontId="60" fillId="0" borderId="0" xfId="39" applyNumberFormat="1" applyFont="1" applyAlignment="1" applyProtection="1">
      <alignment vertical="center"/>
    </xf>
    <xf numFmtId="0" fontId="61" fillId="0" borderId="0" xfId="39" applyNumberFormat="1" applyFont="1" applyAlignment="1" applyProtection="1">
      <alignment vertical="center"/>
    </xf>
    <xf numFmtId="0" fontId="60" fillId="0" borderId="0" xfId="39" applyNumberFormat="1" applyFont="1" applyFill="1" applyAlignment="1" applyProtection="1">
      <alignment vertical="center"/>
    </xf>
    <xf numFmtId="0" fontId="60" fillId="0" borderId="0" xfId="39" applyNumberFormat="1" applyFont="1" applyAlignment="1">
      <alignment vertical="center"/>
    </xf>
    <xf numFmtId="49" fontId="51" fillId="0" borderId="0" xfId="0" applyFont="1" applyFill="1" applyBorder="1" applyProtection="1">
      <alignment vertical="top"/>
    </xf>
    <xf numFmtId="0" fontId="51" fillId="0" borderId="0" xfId="53" applyFont="1" applyFill="1" applyAlignment="1" applyProtection="1">
      <alignment vertical="center" wrapText="1"/>
    </xf>
    <xf numFmtId="0" fontId="50" fillId="0" borderId="0" xfId="47" applyFont="1" applyFill="1" applyProtection="1"/>
    <xf numFmtId="0" fontId="50" fillId="0" borderId="0" xfId="47" applyFont="1" applyProtection="1"/>
    <xf numFmtId="49" fontId="51" fillId="8" borderId="0" xfId="0" applyFont="1" applyFill="1" applyProtection="1">
      <alignment vertical="top"/>
    </xf>
    <xf numFmtId="49" fontId="51" fillId="0" borderId="0" xfId="0" applyFont="1" applyFill="1" applyProtection="1">
      <alignment vertical="top"/>
    </xf>
    <xf numFmtId="49" fontId="58" fillId="0" borderId="0" xfId="0" applyFont="1" applyFill="1" applyProtection="1">
      <alignment vertical="top"/>
    </xf>
    <xf numFmtId="0" fontId="54" fillId="0" borderId="0" xfId="50" applyFont="1" applyFill="1" applyAlignment="1" applyProtection="1">
      <alignment vertical="center"/>
    </xf>
    <xf numFmtId="49" fontId="9" fillId="0" borderId="0" xfId="0" applyFont="1" applyFill="1" applyBorder="1" applyAlignment="1" applyProtection="1">
      <alignment horizontal="left" vertical="top"/>
    </xf>
    <xf numFmtId="0" fontId="34" fillId="0" borderId="0" xfId="40" applyNumberFormat="1" applyFont="1" applyFill="1" applyBorder="1" applyAlignment="1" applyProtection="1">
      <alignment horizontal="justify" vertical="center" wrapText="1"/>
    </xf>
    <xf numFmtId="0" fontId="52" fillId="0" borderId="0" xfId="27" applyFill="1" applyBorder="1" applyAlignment="1" applyProtection="1">
      <alignment horizontal="left" vertical="top" wrapText="1" indent="1"/>
    </xf>
    <xf numFmtId="0" fontId="7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7" fillId="0" borderId="5" xfId="53" applyFont="1" applyFill="1" applyBorder="1" applyAlignment="1" applyProtection="1">
      <alignment horizontal="center" vertical="center" wrapText="1"/>
    </xf>
    <xf numFmtId="49" fontId="7" fillId="0" borderId="5" xfId="32" applyNumberFormat="1" applyFont="1" applyFill="1" applyBorder="1" applyAlignment="1" applyProtection="1">
      <alignment horizontal="center" vertical="center" wrapText="1"/>
    </xf>
    <xf numFmtId="0" fontId="7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2" fillId="0" borderId="0" xfId="38" applyFont="1" applyBorder="1" applyProtection="1">
      <alignment vertical="top"/>
    </xf>
    <xf numFmtId="49" fontId="7" fillId="0" borderId="0" xfId="38" applyFont="1" applyBorder="1" applyProtection="1">
      <alignment vertical="top"/>
    </xf>
    <xf numFmtId="49" fontId="33" fillId="0" borderId="0" xfId="38" applyFont="1" applyBorder="1" applyAlignment="1" applyProtection="1">
      <alignment horizontal="center" vertical="center"/>
    </xf>
    <xf numFmtId="49" fontId="7" fillId="0" borderId="0" xfId="38" applyBorder="1" applyProtection="1">
      <alignment vertical="top"/>
    </xf>
    <xf numFmtId="0" fontId="77" fillId="0" borderId="0" xfId="31" applyFont="1" applyFill="1" applyBorder="1" applyAlignment="1" applyProtection="1">
      <alignment vertical="center" wrapText="1"/>
    </xf>
    <xf numFmtId="49" fontId="54" fillId="0" borderId="0" xfId="39" applyFont="1">
      <alignment vertical="top"/>
    </xf>
    <xf numFmtId="49" fontId="7" fillId="0" borderId="0" xfId="38" applyFont="1">
      <alignment vertical="top"/>
    </xf>
    <xf numFmtId="49" fontId="33" fillId="0" borderId="0" xfId="38" applyFont="1" applyAlignment="1">
      <alignment horizontal="center" vertical="center" wrapText="1"/>
    </xf>
    <xf numFmtId="49" fontId="7" fillId="0" borderId="5" xfId="44" applyNumberFormat="1" applyFont="1" applyFill="1" applyBorder="1" applyAlignment="1" applyProtection="1">
      <alignment horizontal="center" vertical="center" wrapText="1"/>
    </xf>
    <xf numFmtId="0" fontId="7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7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2" fillId="9" borderId="5" xfId="27" applyNumberFormat="1" applyFill="1" applyBorder="1" applyAlignment="1" applyProtection="1">
      <alignment horizontal="left" vertical="center" wrapText="1"/>
      <protection locked="0"/>
    </xf>
    <xf numFmtId="0" fontId="58" fillId="0" borderId="0" xfId="38" applyNumberFormat="1" applyFont="1">
      <alignment vertical="top"/>
    </xf>
    <xf numFmtId="49" fontId="58" fillId="0" borderId="0" xfId="38" applyNumberFormat="1" applyFont="1">
      <alignment vertical="top"/>
    </xf>
    <xf numFmtId="0" fontId="7" fillId="10" borderId="12" xfId="53" applyFont="1" applyFill="1" applyBorder="1" applyAlignment="1" applyProtection="1">
      <alignment vertical="center" wrapText="1"/>
    </xf>
    <xf numFmtId="49" fontId="41" fillId="10" borderId="13" xfId="38" applyFont="1" applyFill="1" applyBorder="1" applyAlignment="1" applyProtection="1">
      <alignment horizontal="left" vertical="center"/>
    </xf>
    <xf numFmtId="49" fontId="27" fillId="10" borderId="13" xfId="38" applyFont="1" applyFill="1" applyBorder="1" applyAlignment="1" applyProtection="1">
      <alignment horizontal="center" vertical="top"/>
    </xf>
    <xf numFmtId="49" fontId="27" fillId="10" borderId="14" xfId="38" applyFont="1" applyFill="1" applyBorder="1" applyAlignment="1" applyProtection="1">
      <alignment horizontal="center" vertical="top"/>
    </xf>
    <xf numFmtId="49" fontId="7" fillId="0" borderId="0" xfId="38" applyProtection="1">
      <alignment vertical="top"/>
    </xf>
    <xf numFmtId="49" fontId="54" fillId="0" borderId="0" xfId="0" applyFont="1">
      <alignment vertical="top"/>
    </xf>
    <xf numFmtId="49" fontId="7" fillId="0" borderId="5" xfId="38" applyBorder="1">
      <alignment vertical="top"/>
    </xf>
    <xf numFmtId="49" fontId="12" fillId="0" borderId="0" xfId="38" applyFont="1" applyFill="1" applyBorder="1" applyProtection="1">
      <alignment vertical="top"/>
    </xf>
    <xf numFmtId="49" fontId="7" fillId="0" borderId="0" xfId="38" applyFont="1" applyFill="1" applyBorder="1" applyProtection="1">
      <alignment vertical="top"/>
    </xf>
    <xf numFmtId="49" fontId="33" fillId="0" borderId="0" xfId="38" applyFont="1" applyFill="1" applyBorder="1" applyAlignment="1" applyProtection="1">
      <alignment horizontal="center" vertical="center"/>
    </xf>
    <xf numFmtId="0" fontId="7" fillId="0" borderId="0" xfId="38" applyNumberFormat="1" applyFont="1" applyFill="1" applyBorder="1" applyAlignment="1" applyProtection="1"/>
    <xf numFmtId="49" fontId="7" fillId="0" borderId="0" xfId="38" applyFill="1" applyBorder="1" applyProtection="1">
      <alignment vertical="top"/>
    </xf>
    <xf numFmtId="0" fontId="78" fillId="0" borderId="0" xfId="38" applyNumberFormat="1" applyFont="1" applyFill="1" applyBorder="1" applyAlignment="1" applyProtection="1">
      <alignment horizontal="center" vertical="center" wrapText="1"/>
    </xf>
    <xf numFmtId="0" fontId="12" fillId="0" borderId="0" xfId="38" applyNumberFormat="1" applyFont="1" applyFill="1" applyBorder="1" applyAlignment="1" applyProtection="1"/>
    <xf numFmtId="49" fontId="7" fillId="0" borderId="5" xfId="0" applyNumberFormat="1" applyFont="1" applyBorder="1" applyProtection="1">
      <alignment vertical="top"/>
    </xf>
    <xf numFmtId="49" fontId="54" fillId="0" borderId="0" xfId="38" applyFont="1">
      <alignment vertical="top"/>
    </xf>
    <xf numFmtId="0" fontId="5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horizontal="center" vertical="center" wrapText="1"/>
    </xf>
    <xf numFmtId="0" fontId="58" fillId="0" borderId="0" xfId="53" applyFont="1" applyFill="1" applyAlignment="1" applyProtection="1">
      <alignment horizontal="left" vertical="center" wrapText="1" indent="1"/>
    </xf>
    <xf numFmtId="0" fontId="58" fillId="0" borderId="0" xfId="53" applyFont="1" applyFill="1" applyAlignment="1" applyProtection="1">
      <alignment horizontal="left" vertical="center" indent="1"/>
    </xf>
    <xf numFmtId="0" fontId="58" fillId="0" borderId="0" xfId="53" applyNumberFormat="1" applyFont="1" applyFill="1" applyAlignment="1" applyProtection="1">
      <alignment horizontal="left" vertical="center" indent="1"/>
    </xf>
    <xf numFmtId="0" fontId="54" fillId="0" borderId="0" xfId="53" applyFont="1" applyFill="1" applyAlignment="1" applyProtection="1">
      <alignment horizontal="left" vertical="center" wrapText="1" indent="1"/>
    </xf>
    <xf numFmtId="0" fontId="59" fillId="0" borderId="0" xfId="53" applyFont="1" applyFill="1" applyAlignment="1" applyProtection="1">
      <alignment horizontal="left" vertical="center" wrapText="1" indent="1"/>
    </xf>
    <xf numFmtId="0" fontId="80" fillId="0" borderId="0" xfId="53" applyFont="1" applyFill="1" applyAlignment="1" applyProtection="1">
      <alignment horizontal="left" vertical="center" indent="1"/>
    </xf>
    <xf numFmtId="0" fontId="59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/>
    </xf>
    <xf numFmtId="0" fontId="58" fillId="0" borderId="0" xfId="53" applyNumberFormat="1" applyFont="1" applyFill="1" applyAlignment="1" applyProtection="1">
      <alignment vertical="center"/>
    </xf>
    <xf numFmtId="0" fontId="81" fillId="0" borderId="0" xfId="53" applyFont="1" applyFill="1" applyAlignment="1" applyProtection="1">
      <alignment vertical="center"/>
    </xf>
    <xf numFmtId="0" fontId="77" fillId="0" borderId="0" xfId="53" applyFont="1" applyFill="1" applyAlignment="1" applyProtection="1">
      <alignment vertical="center" wrapText="1"/>
    </xf>
    <xf numFmtId="0" fontId="74" fillId="0" borderId="0" xfId="53" applyFont="1" applyFill="1" applyAlignment="1" applyProtection="1">
      <alignment vertical="center"/>
    </xf>
    <xf numFmtId="0" fontId="7" fillId="0" borderId="53" xfId="53" applyFont="1" applyFill="1" applyBorder="1" applyAlignment="1" applyProtection="1">
      <alignment vertical="center" wrapText="1"/>
    </xf>
    <xf numFmtId="49" fontId="37" fillId="0" borderId="0" xfId="101" applyProtection="1">
      <alignment vertical="top"/>
    </xf>
    <xf numFmtId="49" fontId="37" fillId="0" borderId="0" xfId="101">
      <alignment vertical="top"/>
    </xf>
    <xf numFmtId="49" fontId="0" fillId="0" borderId="25" xfId="0" applyFill="1" applyBorder="1" applyProtection="1">
      <alignment vertical="top"/>
    </xf>
    <xf numFmtId="14" fontId="48" fillId="0" borderId="5" xfId="51" applyNumberFormat="1" applyFont="1" applyFill="1" applyBorder="1" applyAlignment="1" applyProtection="1">
      <alignment horizontal="center" vertical="center" wrapText="1"/>
    </xf>
    <xf numFmtId="14" fontId="7" fillId="0" borderId="5" xfId="51" applyNumberFormat="1" applyFont="1" applyFill="1" applyBorder="1" applyAlignment="1" applyProtection="1">
      <alignment horizontal="left" vertical="center" wrapText="1" indent="1"/>
    </xf>
    <xf numFmtId="49" fontId="73" fillId="10" borderId="13" xfId="38" applyFont="1" applyFill="1" applyBorder="1" applyAlignment="1" applyProtection="1">
      <alignment horizontal="center" vertical="center" wrapText="1"/>
    </xf>
    <xf numFmtId="0" fontId="29" fillId="0" borderId="0" xfId="53" applyNumberFormat="1" applyFont="1" applyFill="1" applyBorder="1" applyAlignment="1" applyProtection="1">
      <alignment horizontal="center" vertical="center" wrapText="1"/>
    </xf>
    <xf numFmtId="0" fontId="29" fillId="0" borderId="0" xfId="53" applyFont="1" applyFill="1" applyBorder="1" applyAlignment="1" applyProtection="1">
      <alignment horizontal="center" vertical="top" wrapText="1"/>
    </xf>
    <xf numFmtId="14" fontId="7" fillId="7" borderId="5" xfId="51" applyNumberFormat="1" applyFont="1" applyFill="1" applyBorder="1" applyAlignment="1" applyProtection="1">
      <alignment horizontal="left" vertical="center" wrapText="1" indent="1"/>
    </xf>
    <xf numFmtId="49" fontId="7" fillId="0" borderId="5" xfId="5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7" fillId="0" borderId="5" xfId="43" applyNumberFormat="1" applyFont="1" applyFill="1" applyBorder="1" applyAlignment="1" applyProtection="1">
      <alignment horizontal="center" vertical="center" wrapText="1"/>
    </xf>
    <xf numFmtId="0" fontId="7" fillId="0" borderId="5" xfId="51" applyNumberFormat="1" applyFont="1" applyFill="1" applyBorder="1" applyAlignment="1" applyProtection="1">
      <alignment horizontal="center" vertical="center" wrapText="1"/>
    </xf>
    <xf numFmtId="0" fontId="82" fillId="0" borderId="0" xfId="43" applyNumberFormat="1" applyFont="1" applyFill="1" applyBorder="1" applyAlignment="1" applyProtection="1">
      <alignment horizontal="center" vertical="center" wrapText="1"/>
    </xf>
    <xf numFmtId="0" fontId="82" fillId="0" borderId="0" xfId="51" applyNumberFormat="1" applyFont="1" applyFill="1" applyBorder="1" applyAlignment="1" applyProtection="1">
      <alignment horizontal="center" vertical="center" wrapText="1"/>
    </xf>
    <xf numFmtId="0" fontId="82" fillId="0" borderId="0" xfId="0" applyNumberFormat="1" applyFont="1" applyFill="1" applyBorder="1" applyAlignment="1">
      <alignment horizontal="center" vertical="center"/>
    </xf>
    <xf numFmtId="0" fontId="7" fillId="0" borderId="5" xfId="53" applyNumberFormat="1" applyFont="1" applyFill="1" applyBorder="1" applyAlignment="1" applyProtection="1">
      <alignment horizontal="center" vertical="center" wrapText="1"/>
    </xf>
    <xf numFmtId="0" fontId="7" fillId="0" borderId="5" xfId="43" applyFont="1" applyFill="1" applyBorder="1" applyAlignment="1" applyProtection="1">
      <alignment horizontal="left" vertical="center" wrapText="1" indent="1"/>
    </xf>
    <xf numFmtId="0" fontId="7" fillId="0" borderId="5" xfId="53" applyNumberFormat="1" applyFont="1" applyFill="1" applyBorder="1" applyAlignment="1" applyProtection="1">
      <alignment vertical="center" wrapText="1"/>
    </xf>
    <xf numFmtId="0" fontId="7" fillId="0" borderId="5" xfId="43" applyFont="1" applyFill="1" applyBorder="1" applyAlignment="1" applyProtection="1">
      <alignment horizontal="left" vertical="center" wrapText="1" indent="2"/>
    </xf>
    <xf numFmtId="0" fontId="7" fillId="0" borderId="5" xfId="43" applyFont="1" applyFill="1" applyBorder="1" applyAlignment="1" applyProtection="1">
      <alignment horizontal="left" vertical="center" wrapText="1" indent="3"/>
    </xf>
    <xf numFmtId="0" fontId="7" fillId="0" borderId="5" xfId="43" applyFont="1" applyFill="1" applyBorder="1" applyAlignment="1" applyProtection="1">
      <alignment horizontal="left" vertical="center" wrapText="1" indent="4"/>
    </xf>
    <xf numFmtId="49" fontId="7" fillId="0" borderId="19" xfId="53" applyNumberFormat="1" applyFont="1" applyFill="1" applyBorder="1" applyAlignment="1" applyProtection="1">
      <alignment horizontal="center" vertical="center" wrapText="1"/>
    </xf>
    <xf numFmtId="0" fontId="7" fillId="0" borderId="19" xfId="43" applyFont="1" applyFill="1" applyBorder="1" applyAlignment="1" applyProtection="1">
      <alignment horizontal="left" vertical="center" wrapText="1" indent="2"/>
    </xf>
    <xf numFmtId="0" fontId="7" fillId="0" borderId="19" xfId="51" applyNumberFormat="1" applyFont="1" applyFill="1" applyBorder="1" applyAlignment="1" applyProtection="1">
      <alignment horizontal="left" vertical="center" wrapText="1"/>
    </xf>
    <xf numFmtId="49" fontId="7" fillId="0" borderId="19" xfId="53" applyNumberFormat="1" applyFont="1" applyFill="1" applyBorder="1" applyAlignment="1" applyProtection="1">
      <alignment vertical="center" wrapText="1"/>
    </xf>
    <xf numFmtId="49" fontId="7" fillId="0" borderId="0" xfId="53" applyNumberFormat="1" applyFont="1" applyFill="1" applyBorder="1" applyAlignment="1" applyProtection="1">
      <alignment horizontal="center" vertical="center" wrapText="1"/>
    </xf>
    <xf numFmtId="49" fontId="7" fillId="0" borderId="0" xfId="53" applyNumberFormat="1" applyFont="1" applyFill="1" applyBorder="1" applyAlignment="1" applyProtection="1">
      <alignment vertical="center" wrapText="1"/>
    </xf>
    <xf numFmtId="0" fontId="7" fillId="0" borderId="5" xfId="53" applyNumberFormat="1" applyFont="1" applyFill="1" applyBorder="1" applyAlignment="1" applyProtection="1">
      <alignment horizontal="left" vertical="top" wrapText="1"/>
    </xf>
    <xf numFmtId="49" fontId="82" fillId="0" borderId="0" xfId="32" applyNumberFormat="1" applyFont="1" applyFill="1" applyBorder="1" applyAlignment="1" applyProtection="1">
      <alignment horizontal="center" vertical="center" wrapText="1"/>
    </xf>
    <xf numFmtId="0" fontId="7" fillId="0" borderId="0" xfId="53" applyFont="1" applyFill="1" applyAlignment="1" applyProtection="1">
      <alignment vertical="center"/>
    </xf>
    <xf numFmtId="0" fontId="7" fillId="0" borderId="0" xfId="53" applyNumberFormat="1" applyFont="1" applyFill="1" applyAlignment="1" applyProtection="1">
      <alignment vertical="center"/>
    </xf>
    <xf numFmtId="0" fontId="7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0" fontId="7" fillId="0" borderId="0" xfId="43" applyFont="1" applyFill="1" applyBorder="1" applyAlignment="1" applyProtection="1">
      <alignment horizontal="right" vertical="center" wrapText="1"/>
    </xf>
    <xf numFmtId="0" fontId="7" fillId="0" borderId="0" xfId="39" applyNumberFormat="1" applyFill="1" applyBorder="1" applyAlignment="1" applyProtection="1">
      <alignment horizontal="right" vertical="center"/>
    </xf>
    <xf numFmtId="49" fontId="7" fillId="0" borderId="0" xfId="0" applyNumberFormat="1" applyFont="1" applyAlignment="1" applyProtection="1">
      <alignment vertical="top" wrapText="1"/>
    </xf>
    <xf numFmtId="0" fontId="3" fillId="0" borderId="0" xfId="54" applyNumberFormat="1"/>
    <xf numFmtId="0" fontId="7" fillId="7" borderId="12" xfId="51" applyNumberFormat="1" applyFont="1" applyFill="1" applyBorder="1" applyAlignment="1" applyProtection="1">
      <alignment horizontal="left" vertical="center" wrapText="1"/>
    </xf>
    <xf numFmtId="0" fontId="7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49" fontId="0" fillId="0" borderId="5" xfId="0" applyFont="1" applyBorder="1" applyAlignment="1">
      <alignment vertical="top" wrapText="1"/>
    </xf>
    <xf numFmtId="49" fontId="7" fillId="0" borderId="0" xfId="99">
      <alignment vertical="top"/>
    </xf>
    <xf numFmtId="14" fontId="84" fillId="0" borderId="0" xfId="50" applyNumberFormat="1" applyFont="1" applyFill="1" applyBorder="1" applyAlignment="1" applyProtection="1">
      <alignment horizontal="center" vertical="center" wrapText="1"/>
    </xf>
    <xf numFmtId="0" fontId="84" fillId="0" borderId="0" xfId="50" applyFont="1" applyFill="1" applyAlignment="1" applyProtection="1">
      <alignment horizontal="left" vertical="center" wrapText="1"/>
    </xf>
    <xf numFmtId="0" fontId="58" fillId="0" borderId="0" xfId="50" applyFont="1" applyFill="1" applyAlignment="1" applyProtection="1">
      <alignment vertical="center"/>
    </xf>
    <xf numFmtId="0" fontId="84" fillId="0" borderId="0" xfId="50" applyNumberFormat="1" applyFont="1" applyFill="1" applyBorder="1" applyAlignment="1" applyProtection="1">
      <alignment horizontal="center" vertical="center" wrapText="1"/>
    </xf>
    <xf numFmtId="0" fontId="85" fillId="0" borderId="0" xfId="50" applyFont="1" applyFill="1" applyBorder="1" applyAlignment="1" applyProtection="1">
      <alignment horizontal="right" vertical="center" wrapText="1" indent="1"/>
    </xf>
    <xf numFmtId="0" fontId="85" fillId="0" borderId="37" xfId="51" applyNumberFormat="1" applyFont="1" applyFill="1" applyBorder="1" applyAlignment="1" applyProtection="1">
      <alignment horizontal="center" vertical="center" wrapText="1"/>
    </xf>
    <xf numFmtId="0" fontId="85" fillId="0" borderId="0" xfId="50" applyFont="1" applyFill="1" applyBorder="1" applyAlignment="1" applyProtection="1">
      <alignment horizontal="center" vertical="center" wrapText="1"/>
    </xf>
    <xf numFmtId="0" fontId="85" fillId="0" borderId="0" xfId="50" applyFont="1" applyFill="1" applyAlignment="1" applyProtection="1">
      <alignment vertical="center" wrapText="1"/>
    </xf>
    <xf numFmtId="0" fontId="58" fillId="0" borderId="0" xfId="50" applyFont="1" applyAlignment="1" applyProtection="1">
      <alignment horizontal="center" vertical="center" wrapText="1"/>
    </xf>
    <xf numFmtId="0" fontId="85" fillId="0" borderId="0" xfId="50" applyFont="1" applyAlignment="1" applyProtection="1">
      <alignment vertical="center" wrapText="1"/>
    </xf>
    <xf numFmtId="0" fontId="86" fillId="0" borderId="0" xfId="50" applyFont="1" applyFill="1" applyAlignment="1" applyProtection="1">
      <alignment vertical="center" wrapText="1"/>
    </xf>
    <xf numFmtId="0" fontId="85" fillId="0" borderId="0" xfId="50" applyNumberFormat="1" applyFont="1" applyFill="1" applyBorder="1" applyAlignment="1" applyProtection="1">
      <alignment horizontal="center" vertical="center" wrapText="1"/>
    </xf>
    <xf numFmtId="0" fontId="58" fillId="0" borderId="0" xfId="50" applyFont="1" applyFill="1" applyAlignment="1" applyProtection="1">
      <alignment horizontal="center" vertical="center" wrapText="1"/>
    </xf>
    <xf numFmtId="0" fontId="12" fillId="0" borderId="0" xfId="50" applyFont="1" applyFill="1" applyAlignment="1" applyProtection="1">
      <alignment horizontal="left" vertical="center" wrapText="1"/>
    </xf>
    <xf numFmtId="0" fontId="24" fillId="0" borderId="0" xfId="50" applyFont="1" applyFill="1" applyAlignment="1" applyProtection="1">
      <alignment vertical="center" wrapText="1"/>
    </xf>
    <xf numFmtId="0" fontId="7" fillId="0" borderId="0" xfId="50" applyFont="1" applyFill="1" applyAlignment="1" applyProtection="1">
      <alignment vertical="center" wrapText="1"/>
    </xf>
    <xf numFmtId="0" fontId="7" fillId="0" borderId="0" xfId="50" applyFont="1" applyFill="1" applyBorder="1" applyAlignment="1" applyProtection="1">
      <alignment horizontal="right" vertical="center" wrapText="1" indent="1"/>
    </xf>
    <xf numFmtId="14" fontId="12" fillId="0" borderId="0" xfId="50" applyNumberFormat="1" applyFont="1" applyFill="1" applyBorder="1" applyAlignment="1" applyProtection="1">
      <alignment horizontal="center" vertical="center" wrapText="1"/>
    </xf>
    <xf numFmtId="0" fontId="12" fillId="0" borderId="0" xfId="50" applyNumberFormat="1" applyFont="1" applyFill="1" applyBorder="1" applyAlignment="1" applyProtection="1">
      <alignment horizontal="center" vertical="center" wrapText="1"/>
    </xf>
    <xf numFmtId="0" fontId="7" fillId="0" borderId="0" xfId="50" applyFont="1" applyFill="1" applyBorder="1" applyAlignment="1" applyProtection="1">
      <alignment horizontal="center" vertical="center" wrapText="1"/>
    </xf>
    <xf numFmtId="0" fontId="7" fillId="0" borderId="0" xfId="50" applyNumberFormat="1" applyFont="1" applyFill="1" applyBorder="1" applyAlignment="1" applyProtection="1">
      <alignment horizontal="center" vertical="center" wrapText="1"/>
    </xf>
    <xf numFmtId="0" fontId="50" fillId="0" borderId="0" xfId="50" applyFont="1" applyFill="1" applyAlignment="1" applyProtection="1">
      <alignment vertical="center" wrapText="1"/>
    </xf>
    <xf numFmtId="0" fontId="88" fillId="0" borderId="0" xfId="39" applyNumberFormat="1" applyFont="1" applyAlignment="1" applyProtection="1">
      <alignment vertical="center"/>
    </xf>
    <xf numFmtId="0" fontId="85" fillId="0" borderId="0" xfId="43" applyNumberFormat="1" applyFont="1" applyFill="1" applyBorder="1" applyAlignment="1" applyProtection="1">
      <alignment vertical="center" wrapText="1"/>
    </xf>
    <xf numFmtId="0" fontId="85" fillId="0" borderId="0" xfId="43" applyFont="1" applyFill="1" applyBorder="1" applyAlignment="1" applyProtection="1">
      <alignment vertical="center" wrapText="1"/>
    </xf>
    <xf numFmtId="49" fontId="85" fillId="0" borderId="0" xfId="51" applyNumberFormat="1" applyFont="1" applyFill="1" applyBorder="1" applyAlignment="1" applyProtection="1">
      <alignment horizontal="center" vertical="center" wrapText="1"/>
    </xf>
    <xf numFmtId="0" fontId="58" fillId="0" borderId="0" xfId="39" applyNumberFormat="1" applyFont="1" applyAlignment="1" applyProtection="1">
      <alignment vertical="center"/>
    </xf>
    <xf numFmtId="49" fontId="12" fillId="0" borderId="0" xfId="53" applyNumberFormat="1" applyFont="1" applyFill="1" applyAlignment="1" applyProtection="1">
      <alignment horizontal="center" vertical="center" wrapText="1"/>
    </xf>
    <xf numFmtId="0" fontId="9" fillId="0" borderId="0" xfId="53" applyFont="1" applyFill="1" applyBorder="1" applyAlignment="1" applyProtection="1">
      <alignment horizontal="center" vertical="center" wrapText="1"/>
    </xf>
    <xf numFmtId="0" fontId="89" fillId="0" borderId="0" xfId="53" applyFont="1" applyFill="1" applyAlignment="1" applyProtection="1">
      <alignment vertical="center" wrapText="1"/>
    </xf>
    <xf numFmtId="0" fontId="7" fillId="0" borderId="0" xfId="53" applyFont="1" applyFill="1" applyAlignment="1" applyProtection="1">
      <alignment vertical="center" wrapText="1"/>
    </xf>
    <xf numFmtId="0" fontId="7" fillId="0" borderId="0" xfId="53" applyFont="1" applyFill="1" applyBorder="1" applyAlignment="1" applyProtection="1">
      <alignment vertical="center" wrapText="1"/>
    </xf>
    <xf numFmtId="0" fontId="54" fillId="0" borderId="0" xfId="53" applyFont="1" applyFill="1" applyAlignment="1" applyProtection="1">
      <alignment vertical="center" wrapText="1"/>
    </xf>
    <xf numFmtId="0" fontId="7" fillId="0" borderId="5" xfId="0" applyNumberFormat="1" applyFont="1" applyBorder="1" applyAlignment="1" applyProtection="1">
      <alignment vertical="top" wrapText="1"/>
    </xf>
    <xf numFmtId="49" fontId="7" fillId="0" borderId="5" xfId="0" applyNumberFormat="1" applyFont="1" applyBorder="1" applyAlignment="1" applyProtection="1">
      <alignment vertical="top" wrapText="1"/>
    </xf>
    <xf numFmtId="0" fontId="21" fillId="8" borderId="0" xfId="53" applyFont="1" applyFill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vertical="center" wrapText="1"/>
    </xf>
    <xf numFmtId="49" fontId="7" fillId="0" borderId="43" xfId="38" applyFont="1" applyBorder="1" applyAlignment="1">
      <alignment horizontal="center" vertical="center" wrapText="1"/>
    </xf>
    <xf numFmtId="49" fontId="0" fillId="0" borderId="5" xfId="53" applyNumberFormat="1" applyFont="1" applyFill="1" applyBorder="1" applyAlignment="1" applyProtection="1">
      <alignment horizontal="center" vertical="center" wrapText="1"/>
    </xf>
    <xf numFmtId="49" fontId="0" fillId="0" borderId="27" xfId="51" applyNumberFormat="1" applyFont="1" applyFill="1" applyBorder="1" applyAlignment="1" applyProtection="1">
      <alignment horizontal="center" vertical="center" wrapText="1"/>
    </xf>
    <xf numFmtId="49" fontId="9" fillId="10" borderId="23" xfId="38" applyFont="1" applyFill="1" applyBorder="1" applyAlignment="1" applyProtection="1">
      <alignment horizontal="right" vertical="center" wrapText="1"/>
    </xf>
    <xf numFmtId="49" fontId="0" fillId="0" borderId="0" xfId="0" applyFill="1" applyBorder="1" applyProtection="1">
      <alignment vertical="top"/>
    </xf>
    <xf numFmtId="0" fontId="7" fillId="0" borderId="0" xfId="53" applyFont="1" applyFill="1" applyBorder="1" applyAlignment="1" applyProtection="1">
      <alignment horizontal="center" vertical="center" wrapText="1"/>
    </xf>
    <xf numFmtId="0" fontId="7" fillId="0" borderId="22" xfId="53" applyFont="1" applyFill="1" applyBorder="1" applyAlignment="1" applyProtection="1">
      <alignment horizontal="center" vertical="center" wrapText="1"/>
    </xf>
    <xf numFmtId="49" fontId="7" fillId="8" borderId="5" xfId="99" applyNumberFormat="1" applyFont="1" applyFill="1" applyBorder="1" applyAlignment="1" applyProtection="1">
      <alignment horizontal="center" vertical="center" wrapText="1"/>
    </xf>
    <xf numFmtId="49" fontId="7" fillId="0" borderId="0" xfId="53" applyNumberFormat="1" applyFont="1" applyFill="1" applyAlignment="1" applyProtection="1">
      <alignment vertical="center" wrapText="1"/>
    </xf>
    <xf numFmtId="0" fontId="90" fillId="0" borderId="0" xfId="53" applyFont="1" applyFill="1" applyAlignment="1" applyProtection="1">
      <alignment vertical="center" wrapText="1"/>
    </xf>
    <xf numFmtId="0" fontId="7" fillId="0" borderId="0" xfId="53" applyFont="1" applyFill="1" applyAlignment="1" applyProtection="1">
      <alignment horizontal="left" vertical="center" wrapText="1" indent="2"/>
    </xf>
    <xf numFmtId="0" fontId="77" fillId="0" borderId="0" xfId="55" applyFont="1" applyBorder="1" applyAlignment="1">
      <alignment vertical="center" wrapText="1"/>
    </xf>
    <xf numFmtId="49" fontId="7" fillId="0" borderId="0" xfId="99" applyNumberFormat="1" applyFont="1">
      <alignment vertical="top"/>
    </xf>
    <xf numFmtId="0" fontId="0" fillId="0" borderId="5" xfId="53" applyFont="1" applyFill="1" applyBorder="1" applyAlignment="1" applyProtection="1">
      <alignment vertical="center" wrapText="1"/>
    </xf>
    <xf numFmtId="0" fontId="0" fillId="0" borderId="5" xfId="53" applyFont="1" applyFill="1" applyBorder="1" applyAlignment="1" applyProtection="1">
      <alignment horizontal="center" vertical="center" wrapText="1"/>
    </xf>
    <xf numFmtId="0" fontId="0" fillId="0" borderId="5" xfId="53" applyFont="1" applyFill="1" applyBorder="1" applyAlignment="1" applyProtection="1">
      <alignment horizontal="left" vertical="center" wrapText="1" indent="1"/>
    </xf>
    <xf numFmtId="0" fontId="0" fillId="9" borderId="5" xfId="27" applyNumberFormat="1" applyFont="1" applyFill="1" applyBorder="1" applyAlignment="1" applyProtection="1">
      <alignment horizontal="left" vertical="center" wrapText="1" indent="2"/>
      <protection locked="0"/>
    </xf>
    <xf numFmtId="49" fontId="41" fillId="10" borderId="13" xfId="99" applyFont="1" applyFill="1" applyBorder="1" applyAlignment="1" applyProtection="1">
      <alignment horizontal="left" vertical="center" indent="2"/>
    </xf>
    <xf numFmtId="49" fontId="27" fillId="10" borderId="14" xfId="99" applyFont="1" applyFill="1" applyBorder="1" applyAlignment="1" applyProtection="1">
      <alignment horizontal="center" vertical="top"/>
    </xf>
    <xf numFmtId="0" fontId="7" fillId="0" borderId="15" xfId="53" applyNumberFormat="1" applyFont="1" applyFill="1" applyBorder="1" applyAlignment="1" applyProtection="1">
      <alignment vertical="center" wrapText="1"/>
    </xf>
    <xf numFmtId="49" fontId="27" fillId="10" borderId="13" xfId="99" applyFont="1" applyFill="1" applyBorder="1" applyAlignment="1" applyProtection="1">
      <alignment horizontal="center" vertical="top"/>
    </xf>
    <xf numFmtId="49" fontId="88" fillId="0" borderId="5" xfId="53" applyNumberFormat="1" applyFont="1" applyFill="1" applyBorder="1" applyAlignment="1" applyProtection="1">
      <alignment horizontal="center" vertical="center" wrapText="1"/>
    </xf>
    <xf numFmtId="0" fontId="88" fillId="0" borderId="5" xfId="27" applyNumberFormat="1" applyFont="1" applyFill="1" applyBorder="1" applyAlignment="1" applyProtection="1">
      <alignment horizontal="left" vertical="center" wrapText="1" indent="2"/>
    </xf>
    <xf numFmtId="49" fontId="91" fillId="0" borderId="12" xfId="27" applyNumberFormat="1" applyFont="1" applyFill="1" applyBorder="1" applyAlignment="1" applyProtection="1">
      <alignment horizontal="left" vertical="center" wrapText="1"/>
    </xf>
    <xf numFmtId="0" fontId="7" fillId="0" borderId="15" xfId="53" applyNumberFormat="1" applyFont="1" applyFill="1" applyBorder="1" applyAlignment="1" applyProtection="1">
      <alignment vertical="top" wrapText="1"/>
    </xf>
    <xf numFmtId="0" fontId="7" fillId="0" borderId="22" xfId="53" applyNumberFormat="1" applyFont="1" applyFill="1" applyBorder="1" applyAlignment="1" applyProtection="1">
      <alignment vertical="top" wrapText="1"/>
    </xf>
    <xf numFmtId="0" fontId="79" fillId="0" borderId="0" xfId="53" applyFont="1" applyFill="1" applyAlignment="1" applyProtection="1">
      <alignment horizontal="right" vertical="top" wrapText="1"/>
    </xf>
    <xf numFmtId="0" fontId="7" fillId="0" borderId="0" xfId="53" applyFont="1" applyFill="1" applyAlignment="1" applyProtection="1">
      <alignment vertical="top"/>
    </xf>
    <xf numFmtId="0" fontId="7" fillId="0" borderId="0" xfId="53" applyFont="1" applyFill="1" applyAlignment="1" applyProtection="1">
      <alignment vertical="top" wrapText="1"/>
    </xf>
    <xf numFmtId="0" fontId="3" fillId="15" borderId="0" xfId="53"/>
    <xf numFmtId="0" fontId="0" fillId="0" borderId="22" xfId="32" applyFont="1" applyFill="1" applyBorder="1" applyAlignment="1" applyProtection="1">
      <alignment horizontal="center" vertical="center" wrapText="1"/>
    </xf>
    <xf numFmtId="0" fontId="90" fillId="0" borderId="0" xfId="53" applyFont="1" applyFill="1" applyBorder="1" applyAlignment="1" applyProtection="1">
      <alignment vertical="center" wrapText="1"/>
    </xf>
    <xf numFmtId="0" fontId="7" fillId="0" borderId="0" xfId="53" applyFont="1" applyFill="1" applyBorder="1" applyAlignment="1" applyProtection="1">
      <alignment horizontal="right" vertical="center"/>
    </xf>
    <xf numFmtId="49" fontId="0" fillId="0" borderId="0" xfId="0" applyFill="1" applyBorder="1" applyAlignment="1" applyProtection="1">
      <alignment horizontal="left" vertical="center" indent="1"/>
    </xf>
    <xf numFmtId="0" fontId="85" fillId="0" borderId="0" xfId="39" applyNumberFormat="1" applyFont="1" applyAlignment="1" applyProtection="1">
      <alignment vertical="center"/>
    </xf>
    <xf numFmtId="0" fontId="85" fillId="0" borderId="0" xfId="31" applyFont="1" applyFill="1" applyBorder="1" applyAlignment="1" applyProtection="1">
      <alignment vertical="center" wrapText="1"/>
    </xf>
    <xf numFmtId="0" fontId="92" fillId="0" borderId="0" xfId="39" applyNumberFormat="1" applyFont="1" applyBorder="1" applyAlignment="1" applyProtection="1">
      <alignment vertical="center"/>
    </xf>
    <xf numFmtId="0" fontId="93" fillId="0" borderId="0" xfId="39" applyNumberFormat="1" applyFont="1" applyBorder="1" applyAlignment="1" applyProtection="1">
      <alignment vertical="center"/>
    </xf>
    <xf numFmtId="49" fontId="7" fillId="0" borderId="0" xfId="0" applyNumberFormat="1" applyFont="1">
      <alignment vertical="top"/>
    </xf>
    <xf numFmtId="49" fontId="13" fillId="9" borderId="5" xfId="27" applyNumberFormat="1" applyFont="1" applyFill="1" applyBorder="1" applyAlignment="1" applyProtection="1">
      <alignment horizontal="left" vertical="center" wrapText="1"/>
      <protection locked="0"/>
    </xf>
    <xf numFmtId="49" fontId="7" fillId="0" borderId="5" xfId="53" applyNumberFormat="1" applyFont="1" applyFill="1" applyBorder="1" applyAlignment="1" applyProtection="1">
      <alignment horizontal="left" vertical="center" wrapText="1"/>
    </xf>
    <xf numFmtId="49" fontId="0" fillId="9" borderId="14" xfId="27" applyNumberFormat="1" applyFont="1" applyFill="1" applyBorder="1" applyAlignment="1" applyProtection="1">
      <alignment horizontal="left" vertical="center" wrapText="1" indent="2"/>
      <protection locked="0"/>
    </xf>
    <xf numFmtId="0" fontId="7" fillId="0" borderId="5" xfId="51" applyFont="1" applyBorder="1" applyAlignment="1" applyProtection="1">
      <alignment horizontal="left" vertical="center" wrapText="1"/>
    </xf>
    <xf numFmtId="49" fontId="0" fillId="0" borderId="0" xfId="0" applyFill="1" applyBorder="1" applyProtection="1">
      <alignment vertical="top"/>
    </xf>
    <xf numFmtId="170" fontId="7" fillId="0" borderId="5" xfId="53" applyNumberFormat="1" applyFont="1" applyFill="1" applyBorder="1" applyAlignment="1" applyProtection="1">
      <alignment horizontal="center" vertical="center" wrapText="1"/>
    </xf>
    <xf numFmtId="49" fontId="29" fillId="0" borderId="13" xfId="32" applyNumberFormat="1" applyFont="1" applyFill="1" applyBorder="1" applyAlignment="1" applyProtection="1">
      <alignment horizontal="center" vertical="center" wrapText="1"/>
    </xf>
    <xf numFmtId="0" fontId="7" fillId="0" borderId="5" xfId="53" applyFont="1" applyFill="1" applyBorder="1" applyAlignment="1" applyProtection="1">
      <alignment horizontal="center" vertical="center" wrapText="1"/>
    </xf>
    <xf numFmtId="0" fontId="7" fillId="0" borderId="5" xfId="43" applyFont="1" applyFill="1" applyBorder="1" applyAlignment="1" applyProtection="1">
      <alignment horizontal="center" vertical="center" wrapText="1"/>
    </xf>
    <xf numFmtId="0" fontId="85" fillId="0" borderId="0" xfId="43" applyFont="1" applyFill="1" applyBorder="1" applyAlignment="1" applyProtection="1">
      <alignment horizontal="right" vertical="center" wrapText="1"/>
    </xf>
    <xf numFmtId="49" fontId="7" fillId="0" borderId="5" xfId="32" applyNumberFormat="1" applyFont="1" applyFill="1" applyBorder="1" applyAlignment="1" applyProtection="1">
      <alignment horizontal="center" vertical="center" wrapText="1"/>
    </xf>
    <xf numFmtId="14" fontId="7" fillId="7" borderId="5" xfId="51" applyNumberFormat="1" applyFont="1" applyFill="1" applyBorder="1" applyAlignment="1" applyProtection="1">
      <alignment horizontal="left" vertical="center" wrapText="1" indent="1"/>
    </xf>
    <xf numFmtId="14" fontId="48" fillId="0" borderId="5" xfId="51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22" fontId="7" fillId="0" borderId="0" xfId="47" applyNumberFormat="1" applyFont="1" applyAlignment="1" applyProtection="1">
      <alignment horizontal="left" vertical="center" wrapText="1"/>
    </xf>
    <xf numFmtId="0" fontId="0" fillId="5" borderId="5" xfId="27" applyNumberFormat="1" applyFont="1" applyFill="1" applyBorder="1" applyAlignment="1" applyProtection="1">
      <alignment horizontal="left" vertical="center" wrapText="1" indent="2"/>
      <protection locked="0"/>
    </xf>
    <xf numFmtId="49" fontId="52" fillId="5" borderId="12" xfId="27" applyNumberFormat="1" applyFont="1" applyFill="1" applyBorder="1" applyAlignment="1" applyProtection="1">
      <alignment horizontal="left" vertical="center" wrapText="1"/>
      <protection locked="0"/>
    </xf>
    <xf numFmtId="49" fontId="7" fillId="7" borderId="5" xfId="51" applyNumberFormat="1" applyFont="1" applyFill="1" applyBorder="1" applyAlignment="1" applyProtection="1">
      <alignment horizontal="center" vertical="center" wrapText="1"/>
    </xf>
    <xf numFmtId="49" fontId="33" fillId="0" borderId="5" xfId="32" applyNumberFormat="1" applyFont="1" applyFill="1" applyBorder="1" applyAlignment="1" applyProtection="1">
      <alignment horizontal="center" vertical="top" wrapText="1"/>
    </xf>
    <xf numFmtId="49" fontId="7" fillId="0" borderId="0" xfId="39" applyProtection="1">
      <alignment vertical="top"/>
    </xf>
    <xf numFmtId="49" fontId="52" fillId="9" borderId="5" xfId="27" applyNumberFormat="1" applyFont="1" applyFill="1" applyBorder="1" applyAlignment="1" applyProtection="1">
      <alignment horizontal="left" vertical="center" wrapText="1"/>
      <protection locked="0"/>
    </xf>
    <xf numFmtId="49" fontId="16" fillId="0" borderId="0" xfId="40" applyFont="1" applyFill="1" applyBorder="1" applyAlignment="1" applyProtection="1">
      <alignment horizontal="left" wrapText="1"/>
    </xf>
    <xf numFmtId="0" fontId="20" fillId="0" borderId="0" xfId="19" applyFont="1" applyFill="1" applyBorder="1" applyAlignment="1" applyProtection="1">
      <alignment horizontal="left" vertical="top" wrapText="1"/>
    </xf>
    <xf numFmtId="49" fontId="16" fillId="0" borderId="0" xfId="40" applyFont="1" applyFill="1" applyBorder="1" applyAlignment="1" applyProtection="1">
      <alignment horizontal="justify" vertical="justify" wrapText="1"/>
    </xf>
    <xf numFmtId="0" fontId="16" fillId="0" borderId="0" xfId="46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5" fillId="0" borderId="0" xfId="40" applyNumberFormat="1" applyFont="1" applyFill="1" applyBorder="1" applyAlignment="1" applyProtection="1">
      <alignment horizontal="left" vertical="center" wrapText="1"/>
    </xf>
    <xf numFmtId="0" fontId="34" fillId="0" borderId="0" xfId="40" applyNumberFormat="1" applyFont="1" applyFill="1" applyBorder="1" applyAlignment="1" applyProtection="1">
      <alignment horizontal="justify" vertical="top" wrapText="1"/>
    </xf>
    <xf numFmtId="49" fontId="52" fillId="0" borderId="0" xfId="27" applyNumberFormat="1" applyBorder="1" applyAlignment="1" applyProtection="1">
      <alignment vertical="center"/>
    </xf>
    <xf numFmtId="49" fontId="27" fillId="0" borderId="0" xfId="30" applyNumberFormat="1" applyFont="1" applyFill="1" applyBorder="1" applyAlignment="1" applyProtection="1">
      <alignment horizontal="left" vertical="top" wrapText="1" indent="1"/>
    </xf>
    <xf numFmtId="0" fontId="16" fillId="0" borderId="0" xfId="40" applyNumberFormat="1" applyFont="1" applyFill="1" applyBorder="1" applyAlignment="1" applyProtection="1">
      <alignment horizontal="justify" vertical="center" wrapText="1"/>
    </xf>
    <xf numFmtId="0" fontId="16" fillId="0" borderId="0" xfId="40" applyNumberFormat="1" applyFont="1" applyFill="1" applyBorder="1" applyAlignment="1" applyProtection="1">
      <alignment horizontal="justify" vertical="top" wrapText="1"/>
    </xf>
    <xf numFmtId="0" fontId="20" fillId="0" borderId="0" xfId="19" applyFont="1" applyFill="1" applyBorder="1" applyAlignment="1" applyProtection="1">
      <alignment horizontal="left" vertical="center" wrapText="1"/>
    </xf>
    <xf numFmtId="49" fontId="62" fillId="0" borderId="0" xfId="28" applyNumberFormat="1" applyFont="1" applyFill="1" applyBorder="1" applyAlignment="1" applyProtection="1">
      <alignment horizontal="left" vertical="top" wrapText="1"/>
    </xf>
    <xf numFmtId="0" fontId="20" fillId="0" borderId="16" xfId="19" applyFont="1" applyFill="1" applyBorder="1" applyAlignment="1" applyProtection="1">
      <alignment horizontal="left" vertical="center" wrapText="1"/>
    </xf>
    <xf numFmtId="0" fontId="20" fillId="0" borderId="21" xfId="19" applyFont="1" applyFill="1" applyBorder="1" applyAlignment="1" applyProtection="1">
      <alignment horizontal="left" vertical="center" wrapText="1"/>
    </xf>
    <xf numFmtId="0" fontId="20" fillId="0" borderId="24" xfId="19" applyFont="1" applyFill="1" applyBorder="1" applyAlignment="1" applyProtection="1">
      <alignment horizontal="left" vertical="center" wrapText="1"/>
    </xf>
    <xf numFmtId="49" fontId="16" fillId="0" borderId="0" xfId="40" applyFont="1" applyFill="1" applyBorder="1" applyAlignment="1" applyProtection="1">
      <alignment horizontal="left" vertical="top" wrapText="1" indent="1"/>
    </xf>
    <xf numFmtId="49" fontId="16" fillId="0" borderId="9" xfId="40" applyFont="1" applyFill="1" applyBorder="1" applyAlignment="1" applyProtection="1">
      <alignment vertical="center" wrapText="1"/>
    </xf>
    <xf numFmtId="49" fontId="16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20" fillId="13" borderId="29" xfId="25" applyNumberFormat="1" applyFont="1" applyFill="1" applyBorder="1" applyAlignment="1" applyProtection="1">
      <alignment horizontal="center" vertical="center" wrapText="1"/>
    </xf>
    <xf numFmtId="0" fontId="20" fillId="13" borderId="31" xfId="25" applyNumberFormat="1" applyFont="1" applyFill="1" applyBorder="1" applyAlignment="1" applyProtection="1">
      <alignment horizontal="center" vertical="center" wrapText="1"/>
    </xf>
    <xf numFmtId="0" fontId="20" fillId="13" borderId="30" xfId="25" applyNumberFormat="1" applyFont="1" applyFill="1" applyBorder="1" applyAlignment="1" applyProtection="1">
      <alignment horizontal="center" vertical="center" wrapText="1"/>
    </xf>
    <xf numFmtId="49" fontId="16" fillId="0" borderId="9" xfId="40" applyFont="1" applyFill="1" applyBorder="1" applyAlignment="1" applyProtection="1">
      <alignment horizontal="left" vertical="center" wrapText="1"/>
    </xf>
    <xf numFmtId="49" fontId="16" fillId="0" borderId="0" xfId="40" applyFont="1" applyFill="1" applyBorder="1" applyAlignment="1" applyProtection="1">
      <alignment horizontal="left" vertical="center" wrapText="1"/>
    </xf>
    <xf numFmtId="0" fontId="7" fillId="0" borderId="31" xfId="50" applyFont="1" applyFill="1" applyBorder="1" applyAlignment="1" applyProtection="1">
      <alignment horizontal="left" vertical="center" wrapText="1" indent="1"/>
    </xf>
    <xf numFmtId="0" fontId="7" fillId="0" borderId="0" xfId="50" applyNumberFormat="1" applyFont="1" applyFill="1" applyAlignment="1" applyProtection="1">
      <alignment horizontal="justify" vertical="top" wrapText="1"/>
    </xf>
    <xf numFmtId="14" fontId="7" fillId="7" borderId="5" xfId="51" applyNumberFormat="1" applyFont="1" applyFill="1" applyBorder="1" applyAlignment="1" applyProtection="1">
      <alignment horizontal="left" vertical="center" wrapText="1" indent="1"/>
    </xf>
    <xf numFmtId="0" fontId="33" fillId="0" borderId="16" xfId="53" applyFont="1" applyFill="1" applyBorder="1" applyAlignment="1" applyProtection="1">
      <alignment horizontal="center" vertical="top" wrapText="1"/>
    </xf>
    <xf numFmtId="0" fontId="29" fillId="0" borderId="16" xfId="53" applyFont="1" applyFill="1" applyBorder="1" applyAlignment="1" applyProtection="1">
      <alignment horizontal="center" vertical="top" wrapText="1"/>
    </xf>
    <xf numFmtId="0" fontId="7" fillId="0" borderId="5" xfId="53" applyFont="1" applyFill="1" applyBorder="1" applyAlignment="1" applyProtection="1">
      <alignment horizontal="center" vertical="center" wrapText="1"/>
    </xf>
    <xf numFmtId="0" fontId="7" fillId="7" borderId="15" xfId="53" applyNumberFormat="1" applyFont="1" applyFill="1" applyBorder="1" applyAlignment="1" applyProtection="1">
      <alignment horizontal="left" vertical="center" wrapText="1" indent="1"/>
    </xf>
    <xf numFmtId="0" fontId="7" fillId="9" borderId="21" xfId="53" applyNumberFormat="1" applyFont="1" applyFill="1" applyBorder="1" applyAlignment="1" applyProtection="1">
      <alignment horizontal="left" vertical="center" wrapText="1" indent="1"/>
    </xf>
    <xf numFmtId="0" fontId="7" fillId="9" borderId="22" xfId="53" applyNumberFormat="1" applyFont="1" applyFill="1" applyBorder="1" applyAlignment="1" applyProtection="1">
      <alignment horizontal="left" vertical="center" wrapText="1" indent="1"/>
    </xf>
    <xf numFmtId="14" fontId="33" fillId="0" borderId="15" xfId="51" applyNumberFormat="1" applyFont="1" applyFill="1" applyBorder="1" applyAlignment="1" applyProtection="1">
      <alignment horizontal="center" vertical="top" wrapText="1"/>
    </xf>
    <xf numFmtId="14" fontId="33" fillId="0" borderId="21" xfId="51" applyNumberFormat="1" applyFont="1" applyFill="1" applyBorder="1" applyAlignment="1" applyProtection="1">
      <alignment horizontal="center" vertical="top" wrapText="1"/>
    </xf>
    <xf numFmtId="14" fontId="48" fillId="0" borderId="22" xfId="51" applyNumberFormat="1" applyFont="1" applyFill="1" applyBorder="1" applyAlignment="1" applyProtection="1">
      <alignment horizontal="center" vertical="top" wrapText="1"/>
    </xf>
    <xf numFmtId="170" fontId="7" fillId="0" borderId="12" xfId="53" applyNumberFormat="1" applyFont="1" applyFill="1" applyBorder="1" applyAlignment="1" applyProtection="1">
      <alignment horizontal="center" vertical="center" wrapText="1"/>
    </xf>
    <xf numFmtId="170" fontId="7" fillId="0" borderId="14" xfId="53" applyNumberFormat="1" applyFont="1" applyFill="1" applyBorder="1" applyAlignment="1" applyProtection="1">
      <alignment horizontal="center" vertical="center" wrapText="1"/>
    </xf>
    <xf numFmtId="170" fontId="7" fillId="0" borderId="5" xfId="53" applyNumberFormat="1" applyFont="1" applyFill="1" applyBorder="1" applyAlignment="1" applyProtection="1">
      <alignment horizontal="center" vertical="center" wrapText="1"/>
    </xf>
    <xf numFmtId="49" fontId="29" fillId="0" borderId="13" xfId="32" applyNumberFormat="1" applyFont="1" applyFill="1" applyBorder="1" applyAlignment="1" applyProtection="1">
      <alignment horizontal="center" vertical="center" wrapText="1"/>
    </xf>
    <xf numFmtId="0" fontId="20" fillId="0" borderId="14" xfId="31" applyFont="1" applyFill="1" applyBorder="1" applyAlignment="1" applyProtection="1">
      <alignment horizontal="left" vertical="center" wrapText="1" indent="1"/>
    </xf>
    <xf numFmtId="0" fontId="20" fillId="0" borderId="5" xfId="31" applyFont="1" applyFill="1" applyBorder="1" applyAlignment="1" applyProtection="1">
      <alignment horizontal="left" vertical="center" wrapText="1" indent="1"/>
    </xf>
    <xf numFmtId="0" fontId="20" fillId="0" borderId="12" xfId="31" applyFont="1" applyFill="1" applyBorder="1" applyAlignment="1" applyProtection="1">
      <alignment horizontal="left" vertical="center" wrapText="1" indent="1"/>
    </xf>
    <xf numFmtId="0" fontId="7" fillId="0" borderId="0" xfId="53" applyFont="1" applyFill="1" applyBorder="1" applyAlignment="1" applyProtection="1">
      <alignment horizontal="center" vertical="center" wrapText="1"/>
    </xf>
    <xf numFmtId="49" fontId="7" fillId="0" borderId="0" xfId="51" applyNumberFormat="1" applyFont="1" applyFill="1" applyBorder="1" applyAlignment="1" applyProtection="1">
      <alignment horizontal="center" vertical="center" wrapText="1"/>
    </xf>
    <xf numFmtId="4" fontId="7" fillId="0" borderId="5" xfId="33" applyFont="1" applyFill="1" applyBorder="1" applyAlignment="1" applyProtection="1">
      <alignment horizontal="center" vertical="center" wrapText="1"/>
    </xf>
    <xf numFmtId="0" fontId="7" fillId="0" borderId="25" xfId="53" applyFont="1" applyFill="1" applyBorder="1" applyAlignment="1" applyProtection="1">
      <alignment horizontal="left" vertical="center" wrapText="1"/>
    </xf>
    <xf numFmtId="0" fontId="7" fillId="15" borderId="0" xfId="43" applyFont="1" applyFill="1" applyBorder="1" applyAlignment="1" applyProtection="1">
      <alignment horizontal="center" vertical="center" wrapText="1"/>
    </xf>
    <xf numFmtId="0" fontId="7" fillId="0" borderId="5" xfId="43" applyFont="1" applyFill="1" applyBorder="1" applyAlignment="1" applyProtection="1">
      <alignment horizontal="center" vertical="center" wrapText="1"/>
    </xf>
    <xf numFmtId="0" fontId="7" fillId="0" borderId="20" xfId="39" applyNumberFormat="1" applyFont="1" applyBorder="1" applyAlignment="1" applyProtection="1">
      <alignment horizontal="left" vertical="center" wrapText="1" indent="1"/>
    </xf>
    <xf numFmtId="0" fontId="7" fillId="0" borderId="15" xfId="39" applyNumberFormat="1" applyFont="1" applyBorder="1" applyAlignment="1" applyProtection="1">
      <alignment horizontal="left" vertical="center" wrapText="1" indent="1"/>
    </xf>
    <xf numFmtId="0" fontId="7" fillId="0" borderId="18" xfId="39" applyNumberFormat="1" applyFont="1" applyBorder="1" applyAlignment="1" applyProtection="1">
      <alignment horizontal="left" vertical="center" wrapText="1" indent="1"/>
    </xf>
    <xf numFmtId="0" fontId="7" fillId="0" borderId="26" xfId="39" applyNumberFormat="1" applyFont="1" applyBorder="1" applyAlignment="1" applyProtection="1">
      <alignment horizontal="left" vertical="center" indent="1"/>
    </xf>
    <xf numFmtId="0" fontId="7" fillId="0" borderId="22" xfId="39" applyNumberFormat="1" applyFont="1" applyBorder="1" applyAlignment="1" applyProtection="1">
      <alignment horizontal="left" vertical="center" indent="1"/>
    </xf>
    <xf numFmtId="0" fontId="7" fillId="0" borderId="23" xfId="39" applyNumberFormat="1" applyFont="1" applyBorder="1" applyAlignment="1" applyProtection="1">
      <alignment horizontal="left" vertical="center" indent="1"/>
    </xf>
    <xf numFmtId="0" fontId="85" fillId="0" borderId="0" xfId="39" applyNumberFormat="1" applyFont="1" applyFill="1" applyBorder="1" applyAlignment="1" applyProtection="1">
      <alignment horizontal="center" vertical="center"/>
    </xf>
    <xf numFmtId="0" fontId="85" fillId="0" borderId="0" xfId="43" applyFont="1" applyFill="1" applyBorder="1" applyAlignment="1" applyProtection="1">
      <alignment horizontal="right" vertical="center" wrapText="1"/>
    </xf>
    <xf numFmtId="0" fontId="85" fillId="0" borderId="0" xfId="31" applyFont="1" applyFill="1" applyBorder="1" applyAlignment="1" applyProtection="1">
      <alignment horizontal="center" vertical="center" wrapText="1"/>
    </xf>
    <xf numFmtId="0" fontId="88" fillId="0" borderId="0" xfId="39" applyNumberFormat="1" applyFont="1" applyFill="1" applyBorder="1" applyAlignment="1" applyProtection="1">
      <alignment horizontal="right" vertical="center"/>
    </xf>
    <xf numFmtId="0" fontId="7" fillId="7" borderId="15" xfId="51" applyNumberFormat="1" applyFont="1" applyFill="1" applyBorder="1" applyAlignment="1" applyProtection="1">
      <alignment horizontal="left" vertical="center" wrapText="1" indent="2"/>
    </xf>
    <xf numFmtId="0" fontId="7" fillId="11" borderId="21" xfId="51" applyNumberFormat="1" applyFont="1" applyFill="1" applyBorder="1" applyAlignment="1" applyProtection="1">
      <alignment horizontal="left" vertical="center" wrapText="1" indent="2"/>
    </xf>
    <xf numFmtId="0" fontId="7" fillId="11" borderId="22" xfId="51" applyNumberFormat="1" applyFont="1" applyFill="1" applyBorder="1" applyAlignment="1" applyProtection="1">
      <alignment horizontal="left" vertical="center" wrapText="1" indent="2"/>
    </xf>
    <xf numFmtId="49" fontId="7" fillId="7" borderId="5" xfId="51" applyNumberFormat="1" applyFont="1" applyFill="1" applyBorder="1" applyAlignment="1" applyProtection="1">
      <alignment horizontal="center" vertical="center" wrapText="1"/>
    </xf>
    <xf numFmtId="49" fontId="7" fillId="11" borderId="5" xfId="51" applyNumberFormat="1" applyFont="1" applyFill="1" applyBorder="1" applyAlignment="1" applyProtection="1">
      <alignment horizontal="center" vertical="center" wrapText="1"/>
    </xf>
    <xf numFmtId="49" fontId="7" fillId="0" borderId="5" xfId="32" applyNumberFormat="1" applyFont="1" applyFill="1" applyBorder="1" applyAlignment="1" applyProtection="1">
      <alignment horizontal="center" vertical="center" wrapText="1"/>
    </xf>
    <xf numFmtId="0" fontId="56" fillId="0" borderId="5" xfId="38" applyNumberFormat="1" applyFont="1" applyBorder="1" applyAlignment="1" applyProtection="1">
      <alignment horizontal="center" vertical="center" wrapText="1"/>
    </xf>
    <xf numFmtId="14" fontId="48" fillId="0" borderId="15" xfId="51" applyNumberFormat="1" applyFont="1" applyFill="1" applyBorder="1" applyAlignment="1" applyProtection="1">
      <alignment horizontal="center" vertical="center" wrapText="1"/>
    </xf>
    <xf numFmtId="14" fontId="48" fillId="0" borderId="21" xfId="51" applyNumberFormat="1" applyFont="1" applyFill="1" applyBorder="1" applyAlignment="1" applyProtection="1">
      <alignment horizontal="center" vertical="center" wrapText="1"/>
    </xf>
    <xf numFmtId="0" fontId="56" fillId="0" borderId="15" xfId="35" applyNumberFormat="1" applyFont="1" applyFill="1" applyBorder="1" applyAlignment="1" applyProtection="1">
      <alignment horizontal="left" vertical="center" wrapText="1" indent="1"/>
    </xf>
    <xf numFmtId="0" fontId="56" fillId="0" borderId="22" xfId="35" applyNumberFormat="1" applyFont="1" applyFill="1" applyBorder="1" applyAlignment="1" applyProtection="1">
      <alignment horizontal="left" vertical="center" wrapText="1" indent="1"/>
    </xf>
    <xf numFmtId="49" fontId="29" fillId="0" borderId="12" xfId="32" applyNumberFormat="1" applyFont="1" applyFill="1" applyBorder="1" applyAlignment="1" applyProtection="1">
      <alignment horizontal="center" vertical="center" wrapText="1"/>
    </xf>
    <xf numFmtId="49" fontId="29" fillId="0" borderId="14" xfId="32" applyNumberFormat="1" applyFont="1" applyFill="1" applyBorder="1" applyAlignment="1" applyProtection="1">
      <alignment horizontal="center" vertical="center" wrapText="1"/>
    </xf>
    <xf numFmtId="0" fontId="7" fillId="0" borderId="29" xfId="53" applyFont="1" applyFill="1" applyBorder="1" applyAlignment="1" applyProtection="1">
      <alignment horizontal="center" vertical="center" wrapText="1"/>
    </xf>
    <xf numFmtId="0" fontId="7" fillId="0" borderId="30" xfId="53" applyFont="1" applyFill="1" applyBorder="1" applyAlignment="1" applyProtection="1">
      <alignment horizontal="center" vertical="center" wrapText="1"/>
    </xf>
    <xf numFmtId="0" fontId="7" fillId="0" borderId="0" xfId="53" applyFont="1" applyFill="1" applyAlignment="1" applyProtection="1">
      <alignment horizontal="left" vertical="top" wrapText="1"/>
    </xf>
    <xf numFmtId="0" fontId="7" fillId="0" borderId="19" xfId="31" applyFont="1" applyFill="1" applyBorder="1" applyAlignment="1" applyProtection="1">
      <alignment horizontal="left" vertical="center" wrapText="1"/>
    </xf>
    <xf numFmtId="0" fontId="7" fillId="0" borderId="25" xfId="31" applyFont="1" applyFill="1" applyBorder="1" applyAlignment="1" applyProtection="1">
      <alignment horizontal="left" vertical="center" wrapText="1"/>
    </xf>
    <xf numFmtId="49" fontId="35" fillId="0" borderId="25" xfId="0" applyFont="1" applyFill="1" applyBorder="1" applyAlignment="1" applyProtection="1">
      <alignment horizontal="left" vertical="center" indent="1"/>
    </xf>
    <xf numFmtId="0" fontId="7" fillId="0" borderId="22" xfId="53" applyFont="1" applyFill="1" applyBorder="1" applyAlignment="1" applyProtection="1">
      <alignment horizontal="center" vertical="center" wrapTex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20" fillId="0" borderId="13" xfId="55" applyFont="1" applyBorder="1" applyAlignment="1">
      <alignment horizontal="left" vertical="center" wrapText="1" indent="1"/>
    </xf>
    <xf numFmtId="0" fontId="7" fillId="0" borderId="12" xfId="53" applyFont="1" applyFill="1" applyBorder="1" applyAlignment="1" applyProtection="1">
      <alignment horizontal="center" vertical="center"/>
    </xf>
    <xf numFmtId="0" fontId="7" fillId="0" borderId="13" xfId="53" applyFont="1" applyFill="1" applyBorder="1" applyAlignment="1" applyProtection="1">
      <alignment horizontal="center" vertical="center"/>
    </xf>
    <xf numFmtId="0" fontId="7" fillId="0" borderId="14" xfId="53" applyFont="1" applyFill="1" applyBorder="1" applyAlignment="1" applyProtection="1">
      <alignment horizontal="center" vertical="center"/>
    </xf>
    <xf numFmtId="0" fontId="7" fillId="0" borderId="5" xfId="53" applyFont="1" applyFill="1" applyBorder="1" applyAlignment="1" applyProtection="1">
      <alignment horizontal="center" vertical="center"/>
    </xf>
    <xf numFmtId="0" fontId="7" fillId="0" borderId="15" xfId="53" applyNumberFormat="1" applyFont="1" applyFill="1" applyBorder="1" applyAlignment="1" applyProtection="1">
      <alignment horizontal="left" vertical="top" wrapText="1"/>
    </xf>
    <xf numFmtId="0" fontId="7" fillId="0" borderId="22" xfId="53" applyNumberFormat="1" applyFont="1" applyFill="1" applyBorder="1" applyAlignment="1" applyProtection="1">
      <alignment horizontal="left" vertical="top" wrapText="1"/>
    </xf>
    <xf numFmtId="49" fontId="7" fillId="0" borderId="0" xfId="38" applyBorder="1" applyAlignment="1" applyProtection="1">
      <alignment horizontal="left" vertical="top" wrapText="1"/>
    </xf>
    <xf numFmtId="0" fontId="20" fillId="0" borderId="13" xfId="31" applyFont="1" applyFill="1" applyBorder="1" applyAlignment="1" applyProtection="1">
      <alignment horizontal="left" vertical="center" wrapText="1" indent="1"/>
    </xf>
    <xf numFmtId="0" fontId="7" fillId="0" borderId="5" xfId="44" applyNumberFormat="1" applyFont="1" applyFill="1" applyBorder="1" applyAlignment="1" applyProtection="1">
      <alignment horizontal="center" vertical="center" wrapText="1"/>
    </xf>
    <xf numFmtId="0" fontId="20" fillId="0" borderId="37" xfId="31" applyFont="1" applyFill="1" applyBorder="1" applyAlignment="1" applyProtection="1">
      <alignment horizontal="left" vertical="center" wrapText="1" indent="1"/>
    </xf>
    <xf numFmtId="0" fontId="7" fillId="0" borderId="42" xfId="31" applyFont="1" applyFill="1" applyBorder="1" applyAlignment="1" applyProtection="1">
      <alignment horizontal="left" vertical="center" wrapText="1" indent="1"/>
    </xf>
    <xf numFmtId="0" fontId="7" fillId="0" borderId="37" xfId="31" applyFont="1" applyFill="1" applyBorder="1" applyAlignment="1" applyProtection="1">
      <alignment horizontal="left" vertical="center" wrapText="1" indent="1"/>
    </xf>
    <xf numFmtId="0" fontId="20" fillId="0" borderId="8" xfId="55" applyFont="1" applyBorder="1" applyAlignment="1">
      <alignment horizontal="left" vertical="center" indent="1"/>
    </xf>
    <xf numFmtId="0" fontId="10" fillId="0" borderId="0" xfId="50" applyFont="1" applyAlignment="1" applyProtection="1">
      <alignment horizontal="left" vertical="center" wrapText="1"/>
    </xf>
    <xf numFmtId="0" fontId="42" fillId="0" borderId="0" xfId="50" applyFont="1" applyAlignment="1" applyProtection="1">
      <alignment horizontal="left" vertical="top" wrapText="1"/>
    </xf>
    <xf numFmtId="0" fontId="10" fillId="0" borderId="0" xfId="50" applyFont="1" applyAlignment="1" applyProtection="1">
      <alignment horizontal="justify" vertical="top" wrapText="1"/>
    </xf>
    <xf numFmtId="0" fontId="42" fillId="0" borderId="0" xfId="50" applyFont="1" applyAlignment="1" applyProtection="1">
      <alignment horizontal="justify" vertical="top" wrapText="1"/>
    </xf>
    <xf numFmtId="0" fontId="9" fillId="8" borderId="15" xfId="0" applyNumberFormat="1" applyFont="1" applyFill="1" applyBorder="1" applyAlignment="1" applyProtection="1">
      <alignment horizontal="center" vertical="center" wrapText="1"/>
    </xf>
    <xf numFmtId="0" fontId="21" fillId="8" borderId="25" xfId="53" applyFont="1" applyFill="1" applyBorder="1" applyAlignment="1" applyProtection="1">
      <alignment horizontal="center" vertical="center" wrapText="1"/>
    </xf>
    <xf numFmtId="0" fontId="7" fillId="11" borderId="5" xfId="51" applyNumberFormat="1" applyFont="1" applyFill="1" applyBorder="1" applyAlignment="1" applyProtection="1">
      <alignment horizontal="center" vertical="center" wrapText="1"/>
    </xf>
    <xf numFmtId="49" fontId="7" fillId="11" borderId="12" xfId="51" applyNumberFormat="1" applyFont="1" applyFill="1" applyBorder="1" applyAlignment="1" applyProtection="1">
      <alignment horizontal="center" vertical="center" wrapText="1"/>
    </xf>
    <xf numFmtId="14" fontId="48" fillId="0" borderId="5" xfId="51" applyNumberFormat="1" applyFont="1" applyFill="1" applyBorder="1" applyAlignment="1" applyProtection="1">
      <alignment horizontal="center" vertical="center" wrapText="1"/>
    </xf>
    <xf numFmtId="0" fontId="7" fillId="0" borderId="14" xfId="53" applyFont="1" applyFill="1" applyBorder="1" applyAlignment="1" applyProtection="1">
      <alignment horizontal="center" vertical="center" wrapText="1"/>
    </xf>
    <xf numFmtId="0" fontId="56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6" fillId="9" borderId="5" xfId="35" applyNumberFormat="1" applyFont="1" applyFill="1" applyBorder="1" applyAlignment="1" applyProtection="1">
      <alignment horizontal="left" vertical="top" indent="1"/>
      <protection locked="0"/>
    </xf>
    <xf numFmtId="0" fontId="56" fillId="0" borderId="5" xfId="35" applyNumberFormat="1" applyFont="1" applyFill="1" applyBorder="1" applyAlignment="1" applyProtection="1">
      <alignment horizontal="left" vertical="center" wrapText="1" indent="1"/>
    </xf>
    <xf numFmtId="0" fontId="56" fillId="0" borderId="5" xfId="35" applyNumberFormat="1" applyFont="1" applyFill="1" applyBorder="1" applyAlignment="1" applyProtection="1">
      <alignment horizontal="left" vertical="top" indent="1"/>
    </xf>
    <xf numFmtId="0" fontId="7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9" fillId="0" borderId="0" xfId="53" applyFont="1" applyFill="1" applyBorder="1" applyAlignment="1" applyProtection="1">
      <alignment horizontal="center" vertical="top" wrapText="1"/>
    </xf>
    <xf numFmtId="0" fontId="7" fillId="0" borderId="0" xfId="31" applyFont="1" applyFill="1" applyBorder="1" applyAlignment="1" applyProtection="1">
      <alignment horizontal="center" vertical="center" wrapText="1"/>
    </xf>
  </cellXfs>
  <cellStyles count="135">
    <cellStyle name=" 1" xfId="1" xr:uid="{00000000-0005-0000-0000-000000000000}"/>
    <cellStyle name=" 1 2" xfId="2" xr:uid="{00000000-0005-0000-0000-000001000000}"/>
    <cellStyle name=" 1_Stage1" xfId="3" xr:uid="{00000000-0005-0000-0000-000002000000}"/>
    <cellStyle name="_Model_RAB Мой_PR.PROG.WARM.NOTCOMBI.2012.2.16_v1.4(04.04.11) " xfId="4" xr:uid="{00000000-0005-0000-0000-000003000000}"/>
    <cellStyle name="_Model_RAB Мой_Книга2_PR.PROG.WARM.NOTCOMBI.2012.2.16_v1.4(04.04.11) " xfId="5" xr:uid="{00000000-0005-0000-0000-000004000000}"/>
    <cellStyle name="_Model_RAB_MRSK_svod_PR.PROG.WARM.NOTCOMBI.2012.2.16_v1.4(04.04.11) " xfId="6" xr:uid="{00000000-0005-0000-0000-000005000000}"/>
    <cellStyle name="_Model_RAB_MRSK_svod_Книга2_PR.PROG.WARM.NOTCOMBI.2012.2.16_v1.4(04.04.11) " xfId="7" xr:uid="{00000000-0005-0000-0000-000006000000}"/>
    <cellStyle name="_МОДЕЛЬ_1 (2)_PR.PROG.WARM.NOTCOMBI.2012.2.16_v1.4(04.04.11) " xfId="8" xr:uid="{00000000-0005-0000-0000-000007000000}"/>
    <cellStyle name="_МОДЕЛЬ_1 (2)_Книга2_PR.PROG.WARM.NOTCOMBI.2012.2.16_v1.4(04.04.11) " xfId="9" xr:uid="{00000000-0005-0000-0000-000008000000}"/>
    <cellStyle name="_пр 5 тариф RAB_PR.PROG.WARM.NOTCOMBI.2012.2.16_v1.4(04.04.11) " xfId="10" xr:uid="{00000000-0005-0000-0000-000009000000}"/>
    <cellStyle name="_пр 5 тариф RAB_Книга2_PR.PROG.WARM.NOTCOMBI.2012.2.16_v1.4(04.04.11) " xfId="11" xr:uid="{00000000-0005-0000-0000-00000A000000}"/>
    <cellStyle name="_Расчет RAB_22072008_PR.PROG.WARM.NOTCOMBI.2012.2.16_v1.4(04.04.11) " xfId="12" xr:uid="{00000000-0005-0000-0000-00000B000000}"/>
    <cellStyle name="_Расчет RAB_22072008_Книга2_PR.PROG.WARM.NOTCOMBI.2012.2.16_v1.4(04.04.11) " xfId="13" xr:uid="{00000000-0005-0000-0000-00000C000000}"/>
    <cellStyle name="_Расчет RAB_Лен и МОЭСК_с 2010 года_14.04.2009_со сглаж_version 3.0_без ФСК_PR.PROG.WARM.NOTCOMBI.2012.2.16_v1.4(04.04.11) " xfId="14" xr:uid="{00000000-0005-0000-0000-00000D000000}"/>
    <cellStyle name="_Расчет RAB_Лен и МОЭСК_с 2010 года_14.04.2009_со сглаж_version 3.0_без ФСК_Книга2_PR.PROG.WARM.NOTCOMBI.2012.2.16_v1.4(04.04.11) " xfId="15" xr:uid="{00000000-0005-0000-0000-00000E000000}"/>
    <cellStyle name="20% — акцент1" xfId="73" builtinId="30" hidden="1"/>
    <cellStyle name="20% — акцент2" xfId="77" builtinId="34" hidden="1"/>
    <cellStyle name="20% — акцент3" xfId="81" builtinId="38" hidden="1"/>
    <cellStyle name="20% — акцент4" xfId="85" builtinId="42" hidden="1"/>
    <cellStyle name="20% — акцент5" xfId="89" builtinId="46" hidden="1"/>
    <cellStyle name="20% — акцент6" xfId="93" builtinId="50" hidden="1"/>
    <cellStyle name="40% — акцент1" xfId="74" builtinId="31" hidden="1"/>
    <cellStyle name="40% — акцент2" xfId="78" builtinId="35" hidden="1"/>
    <cellStyle name="40% — акцент3" xfId="82" builtinId="39" hidden="1"/>
    <cellStyle name="40% — акцент4" xfId="86" builtinId="43" hidden="1"/>
    <cellStyle name="40% — акцент5" xfId="90" builtinId="47" hidden="1"/>
    <cellStyle name="40% — акцент6" xfId="94" builtinId="51" hidden="1"/>
    <cellStyle name="60% — акцент1" xfId="75" builtinId="32" hidden="1"/>
    <cellStyle name="60% — акцент2" xfId="79" builtinId="36" hidden="1"/>
    <cellStyle name="60% — акцент3" xfId="83" builtinId="40" hidden="1"/>
    <cellStyle name="60% — акцент4" xfId="87" builtinId="44" hidden="1"/>
    <cellStyle name="60% — акцент5" xfId="91" builtinId="48" hidden="1"/>
    <cellStyle name="60% — акцент6" xfId="95" builtinId="52" hidden="1"/>
    <cellStyle name="Cells 2" xfId="108" xr:uid="{00000000-0005-0000-0000-000021000000}"/>
    <cellStyle name="Currency [0]" xfId="16" xr:uid="{00000000-0005-0000-0000-000022000000}"/>
    <cellStyle name="currency1" xfId="96" xr:uid="{00000000-0005-0000-0000-000023000000}"/>
    <cellStyle name="Currency2" xfId="17" xr:uid="{00000000-0005-0000-0000-000024000000}"/>
    <cellStyle name="currency3" xfId="97" xr:uid="{00000000-0005-0000-0000-000025000000}"/>
    <cellStyle name="currency4" xfId="98" xr:uid="{00000000-0005-0000-0000-000026000000}"/>
    <cellStyle name="Followed Hyperlink" xfId="18" xr:uid="{00000000-0005-0000-0000-000027000000}"/>
    <cellStyle name="Header 3" xfId="19" xr:uid="{00000000-0005-0000-0000-000028000000}"/>
    <cellStyle name="Hyperlink" xfId="20" xr:uid="{00000000-0005-0000-0000-000029000000}"/>
    <cellStyle name="normal" xfId="21" xr:uid="{00000000-0005-0000-0000-00002A000000}"/>
    <cellStyle name="Normal1" xfId="22" xr:uid="{00000000-0005-0000-0000-00002B000000}"/>
    <cellStyle name="Normal2" xfId="23" xr:uid="{00000000-0005-0000-0000-00002C000000}"/>
    <cellStyle name="Percent1" xfId="24" xr:uid="{00000000-0005-0000-0000-00002D000000}"/>
    <cellStyle name="Title 4" xfId="25" xr:uid="{00000000-0005-0000-0000-00002E000000}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 xr:uid="{00000000-0005-0000-0000-000039000000}"/>
    <cellStyle name="Гиперссылка 2 2" xfId="29" xr:uid="{00000000-0005-0000-0000-00003A000000}"/>
    <cellStyle name="Гиперссылка 3" xfId="107" xr:uid="{00000000-0005-0000-0000-00003B000000}"/>
    <cellStyle name="Гиперссылка 4" xfId="30" xr:uid="{00000000-0005-0000-0000-00003C000000}"/>
    <cellStyle name="Гиперссылка 4 2" xfId="109" xr:uid="{00000000-0005-0000-0000-00003D000000}"/>
    <cellStyle name="Гиперссылка 5" xfId="118" xr:uid="{00000000-0005-0000-0000-00003E000000}"/>
    <cellStyle name="Границы" xfId="119" xr:uid="{00000000-0005-0000-0000-00003F000000}"/>
    <cellStyle name="Денежный" xfId="104" builtinId="4" hidden="1"/>
    <cellStyle name="Денежный [0]" xfId="105" builtinId="7" hidden="1"/>
    <cellStyle name="Заголовок" xfId="31" xr:uid="{00000000-0005-0000-0000-000042000000}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 xr:uid="{00000000-0005-0000-0000-000047000000}"/>
    <cellStyle name="Значение" xfId="33" xr:uid="{00000000-0005-0000-0000-000048000000}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 xr:uid="{00000000-0005-0000-0000-00004E000000}"/>
    <cellStyle name="Обычный 12" xfId="110" xr:uid="{00000000-0005-0000-0000-00004F000000}"/>
    <cellStyle name="Обычный 12 2" xfId="34" xr:uid="{00000000-0005-0000-0000-000050000000}"/>
    <cellStyle name="Обычный 12 3" xfId="120" xr:uid="{00000000-0005-0000-0000-000051000000}"/>
    <cellStyle name="Обычный 14" xfId="121" xr:uid="{00000000-0005-0000-0000-000052000000}"/>
    <cellStyle name="Обычный 14 2" xfId="122" xr:uid="{00000000-0005-0000-0000-000053000000}"/>
    <cellStyle name="Обычный 14 2 2" xfId="123" xr:uid="{00000000-0005-0000-0000-000054000000}"/>
    <cellStyle name="Обычный 14 3" xfId="124" xr:uid="{00000000-0005-0000-0000-000055000000}"/>
    <cellStyle name="Обычный 14 3 2" xfId="125" xr:uid="{00000000-0005-0000-0000-000056000000}"/>
    <cellStyle name="Обычный 14 4" xfId="126" xr:uid="{00000000-0005-0000-0000-000057000000}"/>
    <cellStyle name="Обычный 14 4 2" xfId="127" xr:uid="{00000000-0005-0000-0000-000058000000}"/>
    <cellStyle name="Обычный 14 5" xfId="128" xr:uid="{00000000-0005-0000-0000-000059000000}"/>
    <cellStyle name="Обычный 14 6" xfId="129" xr:uid="{00000000-0005-0000-0000-00005A000000}"/>
    <cellStyle name="Обычный 14 7" xfId="130" xr:uid="{00000000-0005-0000-0000-00005B000000}"/>
    <cellStyle name="Обычный 14 8" xfId="131" xr:uid="{00000000-0005-0000-0000-00005C000000}"/>
    <cellStyle name="Обычный 14 9" xfId="132" xr:uid="{00000000-0005-0000-0000-00005D000000}"/>
    <cellStyle name="Обычный 15" xfId="35" xr:uid="{00000000-0005-0000-0000-00005E000000}"/>
    <cellStyle name="Обычный 2" xfId="36" xr:uid="{00000000-0005-0000-0000-00005F000000}"/>
    <cellStyle name="Обычный 2 10 2" xfId="111" xr:uid="{00000000-0005-0000-0000-000060000000}"/>
    <cellStyle name="Обычный 2 2" xfId="37" xr:uid="{00000000-0005-0000-0000-000061000000}"/>
    <cellStyle name="Обычный 2 3" xfId="133" xr:uid="{00000000-0005-0000-0000-000062000000}"/>
    <cellStyle name="Обычный 2 4" xfId="101" xr:uid="{00000000-0005-0000-0000-000063000000}"/>
    <cellStyle name="Обычный 3" xfId="38" xr:uid="{00000000-0005-0000-0000-000064000000}"/>
    <cellStyle name="Обычный 3 2" xfId="39" xr:uid="{00000000-0005-0000-0000-000065000000}"/>
    <cellStyle name="Обычный 3 2 2" xfId="115" xr:uid="{00000000-0005-0000-0000-000066000000}"/>
    <cellStyle name="Обычный 3 3" xfId="40" xr:uid="{00000000-0005-0000-0000-000067000000}"/>
    <cellStyle name="Обычный 3 4" xfId="134" xr:uid="{00000000-0005-0000-0000-000068000000}"/>
    <cellStyle name="Обычный 4" xfId="100" xr:uid="{00000000-0005-0000-0000-000069000000}"/>
    <cellStyle name="Обычный 5" xfId="41" xr:uid="{00000000-0005-0000-0000-00006A000000}"/>
    <cellStyle name="Обычный 5 2" xfId="112" xr:uid="{00000000-0005-0000-0000-00006B000000}"/>
    <cellStyle name="Обычный 6" xfId="113" xr:uid="{00000000-0005-0000-0000-00006C000000}"/>
    <cellStyle name="Обычный 7" xfId="114" xr:uid="{00000000-0005-0000-0000-00006D000000}"/>
    <cellStyle name="Обычный 8" xfId="116" xr:uid="{00000000-0005-0000-0000-00006E000000}"/>
    <cellStyle name="Обычный 9" xfId="117" xr:uid="{00000000-0005-0000-0000-00006F000000}"/>
    <cellStyle name="Обычный_INVEST.WARM.PLAN.4.78(v0.1)" xfId="42" xr:uid="{00000000-0005-0000-0000-000070000000}"/>
    <cellStyle name="Обычный_JKH.OPEN.INFO.HVS(v3.5)_цены161210" xfId="43" xr:uid="{00000000-0005-0000-0000-000071000000}"/>
    <cellStyle name="Обычный_JKH.OPEN.INFO.PRICE.VO_v4.0(10.02.11)" xfId="44" xr:uid="{00000000-0005-0000-0000-000072000000}"/>
    <cellStyle name="Обычный_KRU.TARIFF.FACT-0.3" xfId="45" xr:uid="{00000000-0005-0000-0000-000073000000}"/>
    <cellStyle name="Обычный_KRU.TARIFF.TE.FACT(v0.5)_import_02.02 2" xfId="46" xr:uid="{00000000-0005-0000-0000-000074000000}"/>
    <cellStyle name="Обычный_MINENERGO.340.PRIL79(v0.1)" xfId="47" xr:uid="{00000000-0005-0000-0000-000075000000}"/>
    <cellStyle name="Обычный_PREDEL.JKH.2010(v1.3)" xfId="48" xr:uid="{00000000-0005-0000-0000-000076000000}"/>
    <cellStyle name="Обычный_razrabotka_sablonov_po_WKU" xfId="49" xr:uid="{00000000-0005-0000-0000-000077000000}"/>
    <cellStyle name="Обычный_SIMPLE_1_massive2" xfId="50" xr:uid="{00000000-0005-0000-0000-000078000000}"/>
    <cellStyle name="Обычный_ЖКУ_проект3" xfId="51" xr:uid="{00000000-0005-0000-0000-000079000000}"/>
    <cellStyle name="Обычный_Макет_налог на прибыль v 0.6" xfId="52" xr:uid="{00000000-0005-0000-0000-00007A000000}"/>
    <cellStyle name="Обычный_Мониторинг инвестиций" xfId="53" xr:uid="{00000000-0005-0000-0000-00007B000000}"/>
    <cellStyle name="Обычный_Новая проверка голубых" xfId="54" xr:uid="{00000000-0005-0000-0000-00007C000000}"/>
    <cellStyle name="Обычный_Шаблон по источникам для Модуля Реестр (2)" xfId="55" xr:uid="{00000000-0005-0000-0000-00007D000000}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6" builtinId="5" hidden="1"/>
    <cellStyle name="Связанная ячейка" xfId="66" builtinId="24" hidden="1"/>
    <cellStyle name="Текст предупреждения" xfId="68" builtinId="11" hidden="1"/>
    <cellStyle name="Финансовый" xfId="102" builtinId="3" hidden="1"/>
    <cellStyle name="Финансовый [0]" xfId="103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4" Type="http://schemas.openxmlformats.org/officeDocument/2006/relationships/image" Target="../media/image2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id="{00000000-0008-0000-00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id="{00000000-0008-0000-00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id="{00000000-0008-0000-00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id="{00000000-0008-0000-00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id="{00000000-0008-0000-00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id="{00000000-0008-0000-00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id="{00000000-0008-0000-00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id="{00000000-0008-0000-00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id="{00000000-0008-0000-00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id="{00000000-0008-0000-00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id="{00000000-0008-0000-00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id="{00000000-0008-0000-00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id="{00000000-0008-0000-00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id="{00000000-0008-0000-00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id="{00000000-0008-0000-00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id="{00000000-0008-0000-00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id="{00000000-0008-0000-00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id="{00000000-0008-0000-00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id="{00000000-0008-0000-00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id="{00000000-0008-0000-00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105</xdr:row>
          <xdr:rowOff>9525</xdr:rowOff>
        </xdr:to>
        <xdr:sp macro="" textlink="">
          <xdr:nvSpPr>
            <xdr:cNvPr id="193537" name="InstrWord" hidden="1">
              <a:extLst>
                <a:ext uri="{63B3BB69-23CF-44E3-9099-C40C66FF867C}">
                  <a14:compatExt spid="_x0000_s193537"/>
                </a:ext>
                <a:ext uri="{FF2B5EF4-FFF2-40B4-BE49-F238E27FC236}">
                  <a16:creationId xmlns:a16="http://schemas.microsoft.com/office/drawing/2014/main" id="{00000000-0008-0000-0000-000001F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id="{00000000-0008-0000-01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30</xdr:row>
      <xdr:rowOff>0</xdr:rowOff>
    </xdr:from>
    <xdr:to>
      <xdr:col>6</xdr:col>
      <xdr:colOff>228600</xdr:colOff>
      <xdr:row>31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id="{00000000-0008-0000-0200-000021140700}"/>
            </a:ext>
          </a:extLst>
        </xdr:cNvPr>
        <xdr:cNvGrpSpPr>
          <a:grpSpLocks/>
        </xdr:cNvGrpSpPr>
      </xdr:nvGrpSpPr>
      <xdr:grpSpPr bwMode="auto">
        <a:xfrm>
          <a:off x="6515100" y="35242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id="{00000000-0008-0000-02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id="{00000000-0008-0000-02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44</xdr:row>
      <xdr:rowOff>47625</xdr:rowOff>
    </xdr:from>
    <xdr:to>
      <xdr:col>6</xdr:col>
      <xdr:colOff>1</xdr:colOff>
      <xdr:row>44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id="{00000000-0008-0000-02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5</xdr:row>
      <xdr:rowOff>9525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id="{00000000-0008-0000-02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id="{00000000-0008-0000-02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2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19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id="{00000000-0008-0000-02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19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id="{00000000-0008-0000-02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id="{00000000-0008-0000-02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5</xdr:row>
      <xdr:rowOff>95250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6</xdr:row>
      <xdr:rowOff>85726</xdr:rowOff>
    </xdr:from>
    <xdr:to>
      <xdr:col>11</xdr:col>
      <xdr:colOff>970083</xdr:colOff>
      <xdr:row>6</xdr:row>
      <xdr:rowOff>513617</xdr:rowOff>
    </xdr:to>
    <xdr:grpSp>
      <xdr:nvGrpSpPr>
        <xdr:cNvPr id="9" name="Группа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pSpPr/>
      </xdr:nvGrpSpPr>
      <xdr:grpSpPr>
        <a:xfrm>
          <a:off x="247650" y="409576"/>
          <a:ext cx="10676058" cy="427891"/>
          <a:chOff x="304799" y="752476"/>
          <a:chExt cx="10685583" cy="446941"/>
        </a:xfrm>
      </xdr:grpSpPr>
      <xdr:pic>
        <xdr:nvPicPr>
          <xdr:cNvPr id="10" name="Рисунок 1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9177" y="829099"/>
            <a:ext cx="323850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2" name="Прямоугольник 11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SpPr/>
        </xdr:nvSpPr>
        <xdr:spPr>
          <a:xfrm>
            <a:off x="304799" y="752476"/>
            <a:ext cx="10685583" cy="446941"/>
          </a:xfrm>
          <a:prstGeom prst="rect">
            <a:avLst/>
          </a:prstGeom>
          <a:solidFill>
            <a:schemeClr val="tx1">
              <a:lumMod val="50000"/>
              <a:lumOff val="50000"/>
              <a:alpha val="10000"/>
            </a:schemeClr>
          </a:solidFill>
          <a:ln w="19050">
            <a:solidFill>
              <a:schemeClr val="tx1">
                <a:alpha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1"/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Если организация на различных территориях осуществляет различные виды деятельности, а также имеет системы теплоснабжения, принадлежащие различным территориям, такие территории должны быть указаны </a:t>
            </a:r>
            <a:r>
              <a:rPr lang="ru-RU" sz="900" b="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в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отдельных 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пунктах.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9524</xdr:rowOff>
    </xdr:from>
    <xdr:to>
      <xdr:col>2</xdr:col>
      <xdr:colOff>237600</xdr:colOff>
      <xdr:row>4</xdr:row>
      <xdr:rowOff>10274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id="{00000000-0008-0000-04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4"/>
          <a:ext cx="237600" cy="24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9524</xdr:rowOff>
    </xdr:from>
    <xdr:to>
      <xdr:col>2</xdr:col>
      <xdr:colOff>237600</xdr:colOff>
      <xdr:row>4</xdr:row>
      <xdr:rowOff>10274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id="{00000000-0008-0000-04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4"/>
          <a:ext cx="237600" cy="24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2</xdr:col>
      <xdr:colOff>238125</xdr:colOff>
      <xdr:row>12</xdr:row>
      <xdr:rowOff>28575</xdr:rowOff>
    </xdr:from>
    <xdr:to>
      <xdr:col>13</xdr:col>
      <xdr:colOff>19050</xdr:colOff>
      <xdr:row>12</xdr:row>
      <xdr:rowOff>552450</xdr:rowOff>
    </xdr:to>
    <xdr:grpSp>
      <xdr:nvGrpSpPr>
        <xdr:cNvPr id="14" name="Группа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GrpSpPr/>
      </xdr:nvGrpSpPr>
      <xdr:grpSpPr>
        <a:xfrm>
          <a:off x="238125" y="676275"/>
          <a:ext cx="13134975" cy="523875"/>
          <a:chOff x="257175" y="752476"/>
          <a:chExt cx="13134975" cy="523874"/>
        </a:xfrm>
      </xdr:grpSpPr>
      <xdr:pic>
        <xdr:nvPicPr>
          <xdr:cNvPr id="15" name="Рисунок 8">
            <a:extLst>
              <a:ext uri="{FF2B5EF4-FFF2-40B4-BE49-F238E27FC236}">
                <a16:creationId xmlns:a16="http://schemas.microsoft.com/office/drawing/2014/main" id="{00000000-0008-0000-0400-00000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3569" y="802788"/>
            <a:ext cx="334800" cy="2772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6" name="Прямоугольник 15">
            <a:extLst>
              <a:ext uri="{FF2B5EF4-FFF2-40B4-BE49-F238E27FC236}">
                <a16:creationId xmlns:a16="http://schemas.microsoft.com/office/drawing/2014/main" id="{00000000-0008-0000-0400-000010000000}"/>
              </a:ext>
            </a:extLst>
          </xdr:cNvPr>
          <xdr:cNvSpPr/>
        </xdr:nvSpPr>
        <xdr:spPr>
          <a:xfrm>
            <a:off x="257175" y="752476"/>
            <a:ext cx="13134975" cy="523874"/>
          </a:xfrm>
          <a:prstGeom prst="rect">
            <a:avLst/>
          </a:prstGeom>
          <a:solidFill>
            <a:schemeClr val="tx1">
              <a:lumMod val="50000"/>
              <a:lumOff val="50000"/>
              <a:alpha val="10000"/>
            </a:schemeClr>
          </a:solidFill>
          <a:ln w="15875">
            <a:solidFill>
              <a:schemeClr val="tx1">
                <a:alpha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lvl="1"/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1. Для</a:t>
            </a:r>
            <a:r>
              <a:rPr lang="ru-RU" sz="900" baseline="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каждой системы теплоснабжения 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должна быть указана территория, в которую входят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только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те муниципальные районы и муниципальные образования, на которой расположена данная система. На веб-портале РИ системы теплоснабжения будут отображены во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всех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МР/МО, входящих в указанную для них территорию.</a:t>
            </a:r>
          </a:p>
          <a:p>
            <a:pPr lvl="1"/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2. Для каждого вида деятельности также необходимо указывать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только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те территории, на которых осуществляется данный вид деятельности.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id="{00000000-0008-0000-17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id="{00000000-0008-0000-17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id="{00000000-0008-0000-17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nstruction"/>
  <dimension ref="A1:AG94"/>
  <sheetViews>
    <sheetView showGridLines="0" zoomScaleNormal="100" workbookViewId="0">
      <selection activeCell="D106" sqref="D106"/>
    </sheetView>
  </sheetViews>
  <sheetFormatPr defaultRowHeight="11.25"/>
  <cols>
    <col min="1" max="1" width="3.28515625" style="55" customWidth="1"/>
    <col min="2" max="2" width="8.7109375" style="55" customWidth="1"/>
    <col min="3" max="3" width="22.28515625" style="55" customWidth="1"/>
    <col min="4" max="4" width="4.28515625" style="55" customWidth="1"/>
    <col min="5" max="6" width="4.42578125" style="55" customWidth="1"/>
    <col min="7" max="7" width="4.5703125" style="55" customWidth="1"/>
    <col min="8" max="25" width="4.42578125" style="55" customWidth="1"/>
    <col min="26" max="33" width="9.140625" style="118"/>
    <col min="34" max="16384" width="9.140625" style="55"/>
  </cols>
  <sheetData>
    <row r="1" spans="1:27" ht="10.5" customHeight="1">
      <c r="AA1" s="118" t="s">
        <v>66</v>
      </c>
    </row>
    <row r="2" spans="1:27" ht="16.5" customHeight="1">
      <c r="B2" s="458" t="str">
        <f>"Код шаблона: " &amp; GetCode()</f>
        <v>Код шаблона: FAS.JKH.OPEN.INFO.TERMS.WARM</v>
      </c>
      <c r="C2" s="458"/>
      <c r="D2" s="458"/>
      <c r="E2" s="458"/>
      <c r="F2" s="458"/>
      <c r="G2" s="458"/>
      <c r="V2" s="109"/>
    </row>
    <row r="3" spans="1:27" ht="18" customHeight="1">
      <c r="B3" s="459" t="str">
        <f>"Версия " &amp; GetVersion()</f>
        <v>Версия 1.0.1</v>
      </c>
      <c r="C3" s="45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V3" s="109"/>
      <c r="W3" s="109"/>
      <c r="X3" s="109"/>
      <c r="Y3" s="109"/>
    </row>
    <row r="4" spans="1:27" ht="6" customHeight="1"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</row>
    <row r="5" spans="1:27" ht="32.25" customHeight="1">
      <c r="B5" s="460" t="str">
        <f>Титульный!E5</f>
        <v>Информация об условиях, на которых осуществляется поставка товаров (оказание услуг)</v>
      </c>
      <c r="C5" s="461"/>
      <c r="D5" s="461"/>
      <c r="E5" s="461"/>
      <c r="F5" s="461"/>
      <c r="G5" s="461"/>
      <c r="H5" s="461"/>
      <c r="I5" s="461"/>
      <c r="J5" s="461"/>
      <c r="K5" s="461"/>
      <c r="L5" s="461"/>
      <c r="M5" s="461"/>
      <c r="N5" s="461"/>
      <c r="O5" s="461"/>
      <c r="P5" s="461"/>
      <c r="Q5" s="461"/>
      <c r="R5" s="461"/>
      <c r="S5" s="461"/>
      <c r="T5" s="461"/>
      <c r="U5" s="461"/>
      <c r="V5" s="461"/>
      <c r="W5" s="461"/>
      <c r="X5" s="461"/>
      <c r="Y5" s="462"/>
    </row>
    <row r="6" spans="1:27" ht="9.75" customHeight="1">
      <c r="A6" s="109"/>
      <c r="B6" s="119"/>
      <c r="C6" s="120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12"/>
    </row>
    <row r="7" spans="1:27" ht="15" customHeight="1">
      <c r="A7" s="109"/>
      <c r="B7" s="122"/>
      <c r="C7" s="123"/>
      <c r="D7" s="124"/>
      <c r="E7" s="449" t="s">
        <v>174</v>
      </c>
      <c r="F7" s="449"/>
      <c r="G7" s="449"/>
      <c r="H7" s="449"/>
      <c r="I7" s="449"/>
      <c r="J7" s="449"/>
      <c r="K7" s="449"/>
      <c r="L7" s="449"/>
      <c r="M7" s="449"/>
      <c r="N7" s="449"/>
      <c r="O7" s="449"/>
      <c r="P7" s="449"/>
      <c r="Q7" s="449"/>
      <c r="R7" s="449"/>
      <c r="S7" s="449"/>
      <c r="T7" s="449"/>
      <c r="U7" s="449"/>
      <c r="V7" s="449"/>
      <c r="W7" s="449"/>
      <c r="X7" s="449"/>
      <c r="Y7" s="113"/>
    </row>
    <row r="8" spans="1:27" ht="15" customHeight="1">
      <c r="A8" s="109"/>
      <c r="B8" s="122"/>
      <c r="C8" s="123"/>
      <c r="D8" s="124"/>
      <c r="E8" s="449"/>
      <c r="F8" s="449"/>
      <c r="G8" s="449"/>
      <c r="H8" s="449"/>
      <c r="I8" s="449"/>
      <c r="J8" s="449"/>
      <c r="K8" s="449"/>
      <c r="L8" s="449"/>
      <c r="M8" s="449"/>
      <c r="N8" s="449"/>
      <c r="O8" s="449"/>
      <c r="P8" s="449"/>
      <c r="Q8" s="449"/>
      <c r="R8" s="449"/>
      <c r="S8" s="449"/>
      <c r="T8" s="449"/>
      <c r="U8" s="449"/>
      <c r="V8" s="449"/>
      <c r="W8" s="449"/>
      <c r="X8" s="449"/>
      <c r="Y8" s="113"/>
    </row>
    <row r="9" spans="1:27" ht="15" customHeight="1">
      <c r="A9" s="109"/>
      <c r="B9" s="122"/>
      <c r="C9" s="123"/>
      <c r="D9" s="124"/>
      <c r="E9" s="449"/>
      <c r="F9" s="449"/>
      <c r="G9" s="449"/>
      <c r="H9" s="449"/>
      <c r="I9" s="449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113"/>
    </row>
    <row r="10" spans="1:27" ht="10.5" customHeight="1">
      <c r="A10" s="109"/>
      <c r="B10" s="122"/>
      <c r="C10" s="123"/>
      <c r="D10" s="124"/>
      <c r="E10" s="449"/>
      <c r="F10" s="449"/>
      <c r="G10" s="449"/>
      <c r="H10" s="449"/>
      <c r="I10" s="449"/>
      <c r="J10" s="449"/>
      <c r="K10" s="449"/>
      <c r="L10" s="449"/>
      <c r="M10" s="449"/>
      <c r="N10" s="449"/>
      <c r="O10" s="449"/>
      <c r="P10" s="449"/>
      <c r="Q10" s="449"/>
      <c r="R10" s="449"/>
      <c r="S10" s="449"/>
      <c r="T10" s="449"/>
      <c r="U10" s="449"/>
      <c r="V10" s="449"/>
      <c r="W10" s="449"/>
      <c r="X10" s="449"/>
      <c r="Y10" s="113"/>
    </row>
    <row r="11" spans="1:27" ht="27" customHeight="1">
      <c r="A11" s="109"/>
      <c r="B11" s="122"/>
      <c r="C11" s="123"/>
      <c r="D11" s="124"/>
      <c r="E11" s="449"/>
      <c r="F11" s="449"/>
      <c r="G11" s="449"/>
      <c r="H11" s="449"/>
      <c r="I11" s="449"/>
      <c r="J11" s="449"/>
      <c r="K11" s="449"/>
      <c r="L11" s="449"/>
      <c r="M11" s="449"/>
      <c r="N11" s="449"/>
      <c r="O11" s="449"/>
      <c r="P11" s="449"/>
      <c r="Q11" s="449"/>
      <c r="R11" s="449"/>
      <c r="S11" s="449"/>
      <c r="T11" s="449"/>
      <c r="U11" s="449"/>
      <c r="V11" s="449"/>
      <c r="W11" s="449"/>
      <c r="X11" s="449"/>
      <c r="Y11" s="113"/>
    </row>
    <row r="12" spans="1:27" ht="12" customHeight="1">
      <c r="A12" s="109"/>
      <c r="B12" s="122"/>
      <c r="C12" s="123"/>
      <c r="D12" s="124"/>
      <c r="E12" s="449"/>
      <c r="F12" s="449"/>
      <c r="G12" s="449"/>
      <c r="H12" s="449"/>
      <c r="I12" s="449"/>
      <c r="J12" s="449"/>
      <c r="K12" s="449"/>
      <c r="L12" s="449"/>
      <c r="M12" s="449"/>
      <c r="N12" s="449"/>
      <c r="O12" s="449"/>
      <c r="P12" s="449"/>
      <c r="Q12" s="449"/>
      <c r="R12" s="449"/>
      <c r="S12" s="449"/>
      <c r="T12" s="449"/>
      <c r="U12" s="449"/>
      <c r="V12" s="449"/>
      <c r="W12" s="449"/>
      <c r="X12" s="449"/>
      <c r="Y12" s="113"/>
    </row>
    <row r="13" spans="1:27" ht="38.25" customHeight="1">
      <c r="A13" s="109"/>
      <c r="B13" s="122"/>
      <c r="C13" s="123"/>
      <c r="D13" s="124"/>
      <c r="E13" s="449"/>
      <c r="F13" s="449"/>
      <c r="G13" s="449"/>
      <c r="H13" s="449"/>
      <c r="I13" s="449"/>
      <c r="J13" s="449"/>
      <c r="K13" s="449"/>
      <c r="L13" s="449"/>
      <c r="M13" s="449"/>
      <c r="N13" s="449"/>
      <c r="O13" s="449"/>
      <c r="P13" s="449"/>
      <c r="Q13" s="449"/>
      <c r="R13" s="449"/>
      <c r="S13" s="449"/>
      <c r="T13" s="449"/>
      <c r="U13" s="449"/>
      <c r="V13" s="449"/>
      <c r="W13" s="449"/>
      <c r="X13" s="449"/>
      <c r="Y13" s="114"/>
    </row>
    <row r="14" spans="1:27" ht="15" customHeight="1">
      <c r="A14" s="109"/>
      <c r="B14" s="122"/>
      <c r="C14" s="123"/>
      <c r="D14" s="124"/>
      <c r="E14" s="449"/>
      <c r="F14" s="449"/>
      <c r="G14" s="449"/>
      <c r="H14" s="449"/>
      <c r="I14" s="449"/>
      <c r="J14" s="449"/>
      <c r="K14" s="449"/>
      <c r="L14" s="449"/>
      <c r="M14" s="449"/>
      <c r="N14" s="449"/>
      <c r="O14" s="449"/>
      <c r="P14" s="449"/>
      <c r="Q14" s="449"/>
      <c r="R14" s="449"/>
      <c r="S14" s="449"/>
      <c r="T14" s="449"/>
      <c r="U14" s="449"/>
      <c r="V14" s="449"/>
      <c r="W14" s="449"/>
      <c r="X14" s="449"/>
      <c r="Y14" s="113"/>
    </row>
    <row r="15" spans="1:27" ht="15">
      <c r="A15" s="109"/>
      <c r="B15" s="122"/>
      <c r="C15" s="123"/>
      <c r="D15" s="124"/>
      <c r="E15" s="449"/>
      <c r="F15" s="449"/>
      <c r="G15" s="449"/>
      <c r="H15" s="449"/>
      <c r="I15" s="449"/>
      <c r="J15" s="449"/>
      <c r="K15" s="449"/>
      <c r="L15" s="449"/>
      <c r="M15" s="449"/>
      <c r="N15" s="449"/>
      <c r="O15" s="449"/>
      <c r="P15" s="449"/>
      <c r="Q15" s="449"/>
      <c r="R15" s="449"/>
      <c r="S15" s="449"/>
      <c r="T15" s="449"/>
      <c r="U15" s="449"/>
      <c r="V15" s="449"/>
      <c r="W15" s="449"/>
      <c r="X15" s="449"/>
      <c r="Y15" s="113"/>
    </row>
    <row r="16" spans="1:27" ht="15">
      <c r="A16" s="109"/>
      <c r="B16" s="122"/>
      <c r="C16" s="123"/>
      <c r="D16" s="124"/>
      <c r="E16" s="449"/>
      <c r="F16" s="449"/>
      <c r="G16" s="449"/>
      <c r="H16" s="449"/>
      <c r="I16" s="449"/>
      <c r="J16" s="449"/>
      <c r="K16" s="449"/>
      <c r="L16" s="449"/>
      <c r="M16" s="449"/>
      <c r="N16" s="449"/>
      <c r="O16" s="449"/>
      <c r="P16" s="449"/>
      <c r="Q16" s="449"/>
      <c r="R16" s="449"/>
      <c r="S16" s="449"/>
      <c r="T16" s="449"/>
      <c r="U16" s="449"/>
      <c r="V16" s="449"/>
      <c r="W16" s="449"/>
      <c r="X16" s="449"/>
      <c r="Y16" s="113"/>
    </row>
    <row r="17" spans="1:25" ht="15" customHeight="1">
      <c r="A17" s="109"/>
      <c r="B17" s="122"/>
      <c r="C17" s="123"/>
      <c r="D17" s="124"/>
      <c r="E17" s="449"/>
      <c r="F17" s="449"/>
      <c r="G17" s="449"/>
      <c r="H17" s="449"/>
      <c r="I17" s="449"/>
      <c r="J17" s="449"/>
      <c r="K17" s="449"/>
      <c r="L17" s="449"/>
      <c r="M17" s="449"/>
      <c r="N17" s="449"/>
      <c r="O17" s="449"/>
      <c r="P17" s="449"/>
      <c r="Q17" s="449"/>
      <c r="R17" s="449"/>
      <c r="S17" s="449"/>
      <c r="T17" s="449"/>
      <c r="U17" s="449"/>
      <c r="V17" s="449"/>
      <c r="W17" s="449"/>
      <c r="X17" s="449"/>
      <c r="Y17" s="113"/>
    </row>
    <row r="18" spans="1:25" ht="15">
      <c r="A18" s="109"/>
      <c r="B18" s="122"/>
      <c r="C18" s="123"/>
      <c r="D18" s="124"/>
      <c r="E18" s="449"/>
      <c r="F18" s="449"/>
      <c r="G18" s="449"/>
      <c r="H18" s="449"/>
      <c r="I18" s="449"/>
      <c r="J18" s="449"/>
      <c r="K18" s="449"/>
      <c r="L18" s="449"/>
      <c r="M18" s="449"/>
      <c r="N18" s="449"/>
      <c r="O18" s="449"/>
      <c r="P18" s="449"/>
      <c r="Q18" s="449"/>
      <c r="R18" s="449"/>
      <c r="S18" s="449"/>
      <c r="T18" s="449"/>
      <c r="U18" s="449"/>
      <c r="V18" s="449"/>
      <c r="W18" s="449"/>
      <c r="X18" s="449"/>
      <c r="Y18" s="113"/>
    </row>
    <row r="19" spans="1:25" ht="23.45" customHeight="1">
      <c r="A19" s="109"/>
      <c r="B19" s="122"/>
      <c r="C19" s="123"/>
      <c r="D19" s="125"/>
      <c r="E19" s="449"/>
      <c r="F19" s="449"/>
      <c r="G19" s="449"/>
      <c r="H19" s="449"/>
      <c r="I19" s="449"/>
      <c r="J19" s="449"/>
      <c r="K19" s="449"/>
      <c r="L19" s="449"/>
      <c r="M19" s="449"/>
      <c r="N19" s="449"/>
      <c r="O19" s="449"/>
      <c r="P19" s="449"/>
      <c r="Q19" s="449"/>
      <c r="R19" s="449"/>
      <c r="S19" s="449"/>
      <c r="T19" s="449"/>
      <c r="U19" s="449"/>
      <c r="V19" s="449"/>
      <c r="W19" s="449"/>
      <c r="X19" s="449"/>
      <c r="Y19" s="113"/>
    </row>
    <row r="20" spans="1:25" ht="15" hidden="1">
      <c r="A20" s="109"/>
      <c r="B20" s="122"/>
      <c r="C20" s="123"/>
      <c r="D20" s="125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13"/>
    </row>
    <row r="21" spans="1:25" ht="14.25" hidden="1" customHeight="1">
      <c r="A21" s="109"/>
      <c r="B21" s="122"/>
      <c r="C21" s="123"/>
      <c r="D21" s="127"/>
      <c r="E21" s="134" t="s">
        <v>64</v>
      </c>
      <c r="F21" s="456" t="s">
        <v>68</v>
      </c>
      <c r="G21" s="457"/>
      <c r="H21" s="457"/>
      <c r="I21" s="457"/>
      <c r="J21" s="457"/>
      <c r="K21" s="457"/>
      <c r="L21" s="457"/>
      <c r="M21" s="457"/>
      <c r="N21" s="124"/>
      <c r="O21" s="136" t="s">
        <v>64</v>
      </c>
      <c r="P21" s="463" t="s">
        <v>65</v>
      </c>
      <c r="Q21" s="464"/>
      <c r="R21" s="464"/>
      <c r="S21" s="464"/>
      <c r="T21" s="464"/>
      <c r="U21" s="464"/>
      <c r="V21" s="464"/>
      <c r="W21" s="464"/>
      <c r="X21" s="464"/>
      <c r="Y21" s="113"/>
    </row>
    <row r="22" spans="1:25" ht="14.25" hidden="1" customHeight="1">
      <c r="A22" s="109"/>
      <c r="B22" s="122"/>
      <c r="C22" s="123"/>
      <c r="D22" s="127"/>
      <c r="E22" s="135" t="s">
        <v>64</v>
      </c>
      <c r="F22" s="456" t="s">
        <v>67</v>
      </c>
      <c r="G22" s="457"/>
      <c r="H22" s="457"/>
      <c r="I22" s="457"/>
      <c r="J22" s="457"/>
      <c r="K22" s="457"/>
      <c r="L22" s="457"/>
      <c r="M22" s="457"/>
      <c r="N22" s="124"/>
      <c r="O22" s="137" t="s">
        <v>64</v>
      </c>
      <c r="P22" s="463" t="s">
        <v>379</v>
      </c>
      <c r="Q22" s="464"/>
      <c r="R22" s="464"/>
      <c r="S22" s="464"/>
      <c r="T22" s="464"/>
      <c r="U22" s="464"/>
      <c r="V22" s="464"/>
      <c r="W22" s="464"/>
      <c r="X22" s="464"/>
      <c r="Y22" s="113"/>
    </row>
    <row r="23" spans="1:25" ht="27" hidden="1" customHeight="1">
      <c r="A23" s="109"/>
      <c r="B23" s="122"/>
      <c r="C23" s="123"/>
      <c r="D23" s="127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455"/>
      <c r="Q23" s="455"/>
      <c r="R23" s="455"/>
      <c r="S23" s="455"/>
      <c r="T23" s="455"/>
      <c r="U23" s="455"/>
      <c r="V23" s="455"/>
      <c r="W23" s="455"/>
      <c r="X23" s="124"/>
      <c r="Y23" s="113"/>
    </row>
    <row r="24" spans="1:25" ht="15" hidden="1" customHeight="1">
      <c r="A24" s="109"/>
      <c r="B24" s="122"/>
      <c r="C24" s="123"/>
      <c r="D24" s="127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13"/>
    </row>
    <row r="25" spans="1:25" ht="15" hidden="1" customHeight="1">
      <c r="A25" s="109"/>
      <c r="B25" s="122"/>
      <c r="C25" s="123"/>
      <c r="D25" s="127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13"/>
    </row>
    <row r="26" spans="1:25" ht="15" hidden="1" customHeight="1">
      <c r="A26" s="109"/>
      <c r="B26" s="122"/>
      <c r="C26" s="123"/>
      <c r="D26" s="127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13"/>
    </row>
    <row r="27" spans="1:25" ht="15" hidden="1" customHeight="1">
      <c r="A27" s="109"/>
      <c r="B27" s="122"/>
      <c r="C27" s="123"/>
      <c r="D27" s="127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13"/>
    </row>
    <row r="28" spans="1:25" ht="15" hidden="1" customHeight="1">
      <c r="A28" s="109"/>
      <c r="B28" s="122"/>
      <c r="C28" s="123"/>
      <c r="D28" s="127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13"/>
    </row>
    <row r="29" spans="1:25" ht="15" hidden="1" customHeight="1">
      <c r="A29" s="109"/>
      <c r="B29" s="122"/>
      <c r="C29" s="123"/>
      <c r="D29" s="127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13"/>
    </row>
    <row r="30" spans="1:25" ht="15" hidden="1" customHeight="1">
      <c r="A30" s="109"/>
      <c r="B30" s="122"/>
      <c r="C30" s="123"/>
      <c r="D30" s="127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13"/>
    </row>
    <row r="31" spans="1:25" ht="15" hidden="1" customHeight="1">
      <c r="A31" s="109"/>
      <c r="B31" s="122"/>
      <c r="C31" s="123"/>
      <c r="D31" s="127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13"/>
    </row>
    <row r="32" spans="1:25" ht="15" hidden="1" customHeight="1">
      <c r="A32" s="109"/>
      <c r="B32" s="122"/>
      <c r="C32" s="123"/>
      <c r="D32" s="127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13"/>
    </row>
    <row r="33" spans="1:25" ht="15" hidden="1" customHeight="1">
      <c r="A33" s="109"/>
      <c r="B33" s="122"/>
      <c r="C33" s="123"/>
      <c r="D33" s="125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13"/>
    </row>
    <row r="34" spans="1:25" ht="11.1" hidden="1" customHeight="1">
      <c r="A34" s="109"/>
      <c r="B34" s="122"/>
      <c r="C34" s="123"/>
      <c r="D34" s="125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13"/>
    </row>
    <row r="35" spans="1:25" ht="24" hidden="1" customHeight="1">
      <c r="A35" s="109"/>
      <c r="B35" s="122"/>
      <c r="C35" s="123"/>
      <c r="D35" s="127"/>
      <c r="E35" s="449" t="s">
        <v>94</v>
      </c>
      <c r="F35" s="449"/>
      <c r="G35" s="449"/>
      <c r="H35" s="449"/>
      <c r="I35" s="449"/>
      <c r="J35" s="449"/>
      <c r="K35" s="449"/>
      <c r="L35" s="449"/>
      <c r="M35" s="449"/>
      <c r="N35" s="449"/>
      <c r="O35" s="449"/>
      <c r="P35" s="449"/>
      <c r="Q35" s="449"/>
      <c r="R35" s="449"/>
      <c r="S35" s="449"/>
      <c r="T35" s="449"/>
      <c r="U35" s="449"/>
      <c r="V35" s="449"/>
      <c r="W35" s="449"/>
      <c r="X35" s="449"/>
      <c r="Y35" s="113"/>
    </row>
    <row r="36" spans="1:25" ht="38.25" hidden="1" customHeight="1">
      <c r="A36" s="109"/>
      <c r="B36" s="122"/>
      <c r="C36" s="123"/>
      <c r="D36" s="127"/>
      <c r="E36" s="449"/>
      <c r="F36" s="449"/>
      <c r="G36" s="449"/>
      <c r="H36" s="449"/>
      <c r="I36" s="449"/>
      <c r="J36" s="449"/>
      <c r="K36" s="449"/>
      <c r="L36" s="449"/>
      <c r="M36" s="449"/>
      <c r="N36" s="449"/>
      <c r="O36" s="449"/>
      <c r="P36" s="449"/>
      <c r="Q36" s="449"/>
      <c r="R36" s="449"/>
      <c r="S36" s="449"/>
      <c r="T36" s="449"/>
      <c r="U36" s="449"/>
      <c r="V36" s="449"/>
      <c r="W36" s="449"/>
      <c r="X36" s="449"/>
      <c r="Y36" s="113"/>
    </row>
    <row r="37" spans="1:25" ht="9.75" hidden="1" customHeight="1">
      <c r="A37" s="109"/>
      <c r="B37" s="122"/>
      <c r="C37" s="123"/>
      <c r="D37" s="127"/>
      <c r="E37" s="449"/>
      <c r="F37" s="449"/>
      <c r="G37" s="449"/>
      <c r="H37" s="449"/>
      <c r="I37" s="449"/>
      <c r="J37" s="449"/>
      <c r="K37" s="449"/>
      <c r="L37" s="449"/>
      <c r="M37" s="449"/>
      <c r="N37" s="449"/>
      <c r="O37" s="449"/>
      <c r="P37" s="449"/>
      <c r="Q37" s="449"/>
      <c r="R37" s="449"/>
      <c r="S37" s="449"/>
      <c r="T37" s="449"/>
      <c r="U37" s="449"/>
      <c r="V37" s="449"/>
      <c r="W37" s="449"/>
      <c r="X37" s="449"/>
      <c r="Y37" s="113"/>
    </row>
    <row r="38" spans="1:25" ht="51" hidden="1" customHeight="1">
      <c r="A38" s="109"/>
      <c r="B38" s="122"/>
      <c r="C38" s="123"/>
      <c r="D38" s="127"/>
      <c r="E38" s="449"/>
      <c r="F38" s="449"/>
      <c r="G38" s="449"/>
      <c r="H38" s="449"/>
      <c r="I38" s="449"/>
      <c r="J38" s="449"/>
      <c r="K38" s="449"/>
      <c r="L38" s="449"/>
      <c r="M38" s="449"/>
      <c r="N38" s="449"/>
      <c r="O38" s="449"/>
      <c r="P38" s="449"/>
      <c r="Q38" s="449"/>
      <c r="R38" s="449"/>
      <c r="S38" s="449"/>
      <c r="T38" s="449"/>
      <c r="U38" s="449"/>
      <c r="V38" s="449"/>
      <c r="W38" s="449"/>
      <c r="X38" s="449"/>
      <c r="Y38" s="113"/>
    </row>
    <row r="39" spans="1:25" ht="15" hidden="1" customHeight="1">
      <c r="A39" s="109"/>
      <c r="B39" s="122"/>
      <c r="C39" s="123"/>
      <c r="D39" s="127"/>
      <c r="E39" s="449"/>
      <c r="F39" s="449"/>
      <c r="G39" s="449"/>
      <c r="H39" s="449"/>
      <c r="I39" s="449"/>
      <c r="J39" s="449"/>
      <c r="K39" s="449"/>
      <c r="L39" s="449"/>
      <c r="M39" s="449"/>
      <c r="N39" s="449"/>
      <c r="O39" s="449"/>
      <c r="P39" s="449"/>
      <c r="Q39" s="449"/>
      <c r="R39" s="449"/>
      <c r="S39" s="449"/>
      <c r="T39" s="449"/>
      <c r="U39" s="449"/>
      <c r="V39" s="449"/>
      <c r="W39" s="449"/>
      <c r="X39" s="449"/>
      <c r="Y39" s="113"/>
    </row>
    <row r="40" spans="1:25" ht="12" hidden="1" customHeight="1">
      <c r="A40" s="109"/>
      <c r="B40" s="122"/>
      <c r="C40" s="123"/>
      <c r="D40" s="127"/>
      <c r="E40" s="447"/>
      <c r="F40" s="447"/>
      <c r="G40" s="447"/>
      <c r="H40" s="447"/>
      <c r="I40" s="447"/>
      <c r="J40" s="447"/>
      <c r="K40" s="447"/>
      <c r="L40" s="447"/>
      <c r="M40" s="447"/>
      <c r="N40" s="447"/>
      <c r="O40" s="447"/>
      <c r="P40" s="447"/>
      <c r="Q40" s="447"/>
      <c r="R40" s="447"/>
      <c r="S40" s="447"/>
      <c r="T40" s="447"/>
      <c r="U40" s="447"/>
      <c r="V40" s="447"/>
      <c r="W40" s="447"/>
      <c r="X40" s="447"/>
      <c r="Y40" s="113"/>
    </row>
    <row r="41" spans="1:25" ht="15.95" hidden="1" customHeight="1">
      <c r="A41" s="109"/>
      <c r="B41" s="122"/>
      <c r="C41" s="123"/>
      <c r="D41" s="127"/>
      <c r="E41" s="448"/>
      <c r="F41" s="448"/>
      <c r="G41" s="448"/>
      <c r="H41" s="448"/>
      <c r="I41" s="448"/>
      <c r="J41" s="448"/>
      <c r="K41" s="448"/>
      <c r="L41" s="448"/>
      <c r="M41" s="448"/>
      <c r="N41" s="448"/>
      <c r="O41" s="448"/>
      <c r="P41" s="448"/>
      <c r="Q41" s="448"/>
      <c r="R41" s="448"/>
      <c r="S41" s="448"/>
      <c r="T41" s="448"/>
      <c r="U41" s="448"/>
      <c r="V41" s="448"/>
      <c r="W41" s="448"/>
      <c r="X41" s="448"/>
      <c r="Y41" s="113"/>
    </row>
    <row r="42" spans="1:25" ht="15.95" hidden="1" customHeight="1">
      <c r="A42" s="109"/>
      <c r="B42" s="122"/>
      <c r="C42" s="123"/>
      <c r="D42" s="127"/>
      <c r="E42" s="448"/>
      <c r="F42" s="448"/>
      <c r="G42" s="448"/>
      <c r="H42" s="448"/>
      <c r="I42" s="448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113"/>
    </row>
    <row r="43" spans="1:25" ht="15.95" hidden="1" customHeight="1">
      <c r="A43" s="109"/>
      <c r="B43" s="122"/>
      <c r="C43" s="123"/>
      <c r="D43" s="127"/>
      <c r="E43" s="448"/>
      <c r="F43" s="448"/>
      <c r="G43" s="448"/>
      <c r="H43" s="448"/>
      <c r="I43" s="448"/>
      <c r="J43" s="448"/>
      <c r="K43" s="448"/>
      <c r="L43" s="448"/>
      <c r="M43" s="448"/>
      <c r="N43" s="448"/>
      <c r="O43" s="448"/>
      <c r="P43" s="448"/>
      <c r="Q43" s="448"/>
      <c r="R43" s="448"/>
      <c r="S43" s="448"/>
      <c r="T43" s="448"/>
      <c r="U43" s="448"/>
      <c r="V43" s="448"/>
      <c r="W43" s="448"/>
      <c r="X43" s="448"/>
      <c r="Y43" s="113"/>
    </row>
    <row r="44" spans="1:25" ht="15.95" hidden="1" customHeight="1">
      <c r="A44" s="109"/>
      <c r="B44" s="122"/>
      <c r="C44" s="123"/>
      <c r="D44" s="125"/>
      <c r="E44" s="448"/>
      <c r="F44" s="448"/>
      <c r="G44" s="448"/>
      <c r="H44" s="448"/>
      <c r="I44" s="448"/>
      <c r="J44" s="448"/>
      <c r="K44" s="448"/>
      <c r="L44" s="448"/>
      <c r="M44" s="448"/>
      <c r="N44" s="448"/>
      <c r="O44" s="448"/>
      <c r="P44" s="448"/>
      <c r="Q44" s="448"/>
      <c r="R44" s="448"/>
      <c r="S44" s="448"/>
      <c r="T44" s="448"/>
      <c r="U44" s="448"/>
      <c r="V44" s="448"/>
      <c r="W44" s="448"/>
      <c r="X44" s="448"/>
      <c r="Y44" s="113"/>
    </row>
    <row r="45" spans="1:25" ht="18" hidden="1" customHeight="1">
      <c r="A45" s="109"/>
      <c r="B45" s="122"/>
      <c r="C45" s="123"/>
      <c r="D45" s="125"/>
      <c r="E45" s="448"/>
      <c r="F45" s="448"/>
      <c r="G45" s="448"/>
      <c r="H45" s="448"/>
      <c r="I45" s="448"/>
      <c r="J45" s="448"/>
      <c r="K45" s="448"/>
      <c r="L45" s="448"/>
      <c r="M45" s="448"/>
      <c r="N45" s="448"/>
      <c r="O45" s="448"/>
      <c r="P45" s="448"/>
      <c r="Q45" s="448"/>
      <c r="R45" s="448"/>
      <c r="S45" s="448"/>
      <c r="T45" s="448"/>
      <c r="U45" s="448"/>
      <c r="V45" s="448"/>
      <c r="W45" s="448"/>
      <c r="X45" s="448"/>
      <c r="Y45" s="113"/>
    </row>
    <row r="46" spans="1:25" ht="24" hidden="1" customHeight="1">
      <c r="A46" s="109"/>
      <c r="B46" s="122"/>
      <c r="C46" s="123"/>
      <c r="D46" s="127"/>
      <c r="E46" s="449" t="s">
        <v>63</v>
      </c>
      <c r="F46" s="449"/>
      <c r="G46" s="449"/>
      <c r="H46" s="449"/>
      <c r="I46" s="449"/>
      <c r="J46" s="449"/>
      <c r="K46" s="449"/>
      <c r="L46" s="449"/>
      <c r="M46" s="449"/>
      <c r="N46" s="449"/>
      <c r="O46" s="449"/>
      <c r="P46" s="449"/>
      <c r="Q46" s="449"/>
      <c r="R46" s="449"/>
      <c r="S46" s="449"/>
      <c r="T46" s="449"/>
      <c r="U46" s="449"/>
      <c r="V46" s="449"/>
      <c r="W46" s="449"/>
      <c r="X46" s="449"/>
      <c r="Y46" s="113"/>
    </row>
    <row r="47" spans="1:25" ht="37.5" hidden="1" customHeight="1">
      <c r="A47" s="109"/>
      <c r="B47" s="122"/>
      <c r="C47" s="123"/>
      <c r="D47" s="127"/>
      <c r="E47" s="449"/>
      <c r="F47" s="449"/>
      <c r="G47" s="449"/>
      <c r="H47" s="449"/>
      <c r="I47" s="449"/>
      <c r="J47" s="449"/>
      <c r="K47" s="449"/>
      <c r="L47" s="449"/>
      <c r="M47" s="449"/>
      <c r="N47" s="449"/>
      <c r="O47" s="449"/>
      <c r="P47" s="449"/>
      <c r="Q47" s="449"/>
      <c r="R47" s="449"/>
      <c r="S47" s="449"/>
      <c r="T47" s="449"/>
      <c r="U47" s="449"/>
      <c r="V47" s="449"/>
      <c r="W47" s="449"/>
      <c r="X47" s="449"/>
      <c r="Y47" s="113"/>
    </row>
    <row r="48" spans="1:25" ht="24" hidden="1" customHeight="1">
      <c r="A48" s="109"/>
      <c r="B48" s="122"/>
      <c r="C48" s="123"/>
      <c r="D48" s="127"/>
      <c r="E48" s="449"/>
      <c r="F48" s="449"/>
      <c r="G48" s="449"/>
      <c r="H48" s="449"/>
      <c r="I48" s="449"/>
      <c r="J48" s="449"/>
      <c r="K48" s="449"/>
      <c r="L48" s="449"/>
      <c r="M48" s="449"/>
      <c r="N48" s="449"/>
      <c r="O48" s="449"/>
      <c r="P48" s="449"/>
      <c r="Q48" s="449"/>
      <c r="R48" s="449"/>
      <c r="S48" s="449"/>
      <c r="T48" s="449"/>
      <c r="U48" s="449"/>
      <c r="V48" s="449"/>
      <c r="W48" s="449"/>
      <c r="X48" s="449"/>
      <c r="Y48" s="113"/>
    </row>
    <row r="49" spans="1:25" ht="51" hidden="1" customHeight="1">
      <c r="A49" s="109"/>
      <c r="B49" s="122"/>
      <c r="C49" s="123"/>
      <c r="D49" s="127"/>
      <c r="E49" s="449"/>
      <c r="F49" s="449"/>
      <c r="G49" s="449"/>
      <c r="H49" s="449"/>
      <c r="I49" s="449"/>
      <c r="J49" s="449"/>
      <c r="K49" s="449"/>
      <c r="L49" s="449"/>
      <c r="M49" s="449"/>
      <c r="N49" s="449"/>
      <c r="O49" s="449"/>
      <c r="P49" s="449"/>
      <c r="Q49" s="449"/>
      <c r="R49" s="449"/>
      <c r="S49" s="449"/>
      <c r="T49" s="449"/>
      <c r="U49" s="449"/>
      <c r="V49" s="449"/>
      <c r="W49" s="449"/>
      <c r="X49" s="449"/>
      <c r="Y49" s="113"/>
    </row>
    <row r="50" spans="1:25" ht="12" hidden="1" customHeight="1">
      <c r="A50" s="109"/>
      <c r="B50" s="122"/>
      <c r="C50" s="123"/>
      <c r="D50" s="127"/>
      <c r="E50" s="449"/>
      <c r="F50" s="449"/>
      <c r="G50" s="449"/>
      <c r="H50" s="449"/>
      <c r="I50" s="449"/>
      <c r="J50" s="449"/>
      <c r="K50" s="449"/>
      <c r="L50" s="449"/>
      <c r="M50" s="449"/>
      <c r="N50" s="449"/>
      <c r="O50" s="449"/>
      <c r="P50" s="449"/>
      <c r="Q50" s="449"/>
      <c r="R50" s="449"/>
      <c r="S50" s="449"/>
      <c r="T50" s="449"/>
      <c r="U50" s="449"/>
      <c r="V50" s="449"/>
      <c r="W50" s="449"/>
      <c r="X50" s="449"/>
      <c r="Y50" s="113"/>
    </row>
    <row r="51" spans="1:25" ht="12" hidden="1" customHeight="1">
      <c r="A51" s="109"/>
      <c r="B51" s="122"/>
      <c r="C51" s="123"/>
      <c r="D51" s="127"/>
      <c r="E51" s="449"/>
      <c r="F51" s="449"/>
      <c r="G51" s="449"/>
      <c r="H51" s="449"/>
      <c r="I51" s="449"/>
      <c r="J51" s="449"/>
      <c r="K51" s="449"/>
      <c r="L51" s="449"/>
      <c r="M51" s="449"/>
      <c r="N51" s="449"/>
      <c r="O51" s="449"/>
      <c r="P51" s="449"/>
      <c r="Q51" s="449"/>
      <c r="R51" s="449"/>
      <c r="S51" s="449"/>
      <c r="T51" s="449"/>
      <c r="U51" s="449"/>
      <c r="V51" s="449"/>
      <c r="W51" s="449"/>
      <c r="X51" s="449"/>
      <c r="Y51" s="113"/>
    </row>
    <row r="52" spans="1:25" ht="12" hidden="1" customHeight="1">
      <c r="A52" s="109"/>
      <c r="B52" s="122"/>
      <c r="C52" s="123"/>
      <c r="D52" s="127"/>
      <c r="E52" s="449"/>
      <c r="F52" s="449"/>
      <c r="G52" s="449"/>
      <c r="H52" s="449"/>
      <c r="I52" s="449"/>
      <c r="J52" s="449"/>
      <c r="K52" s="449"/>
      <c r="L52" s="449"/>
      <c r="M52" s="449"/>
      <c r="N52" s="449"/>
      <c r="O52" s="449"/>
      <c r="P52" s="449"/>
      <c r="Q52" s="449"/>
      <c r="R52" s="449"/>
      <c r="S52" s="449"/>
      <c r="T52" s="449"/>
      <c r="U52" s="449"/>
      <c r="V52" s="449"/>
      <c r="W52" s="449"/>
      <c r="X52" s="449"/>
      <c r="Y52" s="113"/>
    </row>
    <row r="53" spans="1:25" ht="12" hidden="1" customHeight="1">
      <c r="A53" s="109"/>
      <c r="B53" s="122"/>
      <c r="C53" s="123"/>
      <c r="D53" s="127"/>
      <c r="E53" s="449"/>
      <c r="F53" s="449"/>
      <c r="G53" s="449"/>
      <c r="H53" s="449"/>
      <c r="I53" s="449"/>
      <c r="J53" s="449"/>
      <c r="K53" s="449"/>
      <c r="L53" s="449"/>
      <c r="M53" s="449"/>
      <c r="N53" s="449"/>
      <c r="O53" s="449"/>
      <c r="P53" s="449"/>
      <c r="Q53" s="449"/>
      <c r="R53" s="449"/>
      <c r="S53" s="449"/>
      <c r="T53" s="449"/>
      <c r="U53" s="449"/>
      <c r="V53" s="449"/>
      <c r="W53" s="449"/>
      <c r="X53" s="449"/>
      <c r="Y53" s="113"/>
    </row>
    <row r="54" spans="1:25" ht="12" hidden="1" customHeight="1">
      <c r="A54" s="109"/>
      <c r="B54" s="122"/>
      <c r="C54" s="123"/>
      <c r="D54" s="127"/>
      <c r="E54" s="449"/>
      <c r="F54" s="449"/>
      <c r="G54" s="449"/>
      <c r="H54" s="449"/>
      <c r="I54" s="449"/>
      <c r="J54" s="449"/>
      <c r="K54" s="449"/>
      <c r="L54" s="449"/>
      <c r="M54" s="449"/>
      <c r="N54" s="449"/>
      <c r="O54" s="449"/>
      <c r="P54" s="449"/>
      <c r="Q54" s="449"/>
      <c r="R54" s="449"/>
      <c r="S54" s="449"/>
      <c r="T54" s="449"/>
      <c r="U54" s="449"/>
      <c r="V54" s="449"/>
      <c r="W54" s="449"/>
      <c r="X54" s="449"/>
      <c r="Y54" s="113"/>
    </row>
    <row r="55" spans="1:25" ht="12" hidden="1" customHeight="1">
      <c r="A55" s="109"/>
      <c r="B55" s="122"/>
      <c r="C55" s="123"/>
      <c r="D55" s="127"/>
      <c r="E55" s="449"/>
      <c r="F55" s="449"/>
      <c r="G55" s="449"/>
      <c r="H55" s="449"/>
      <c r="I55" s="449"/>
      <c r="J55" s="449"/>
      <c r="K55" s="449"/>
      <c r="L55" s="449"/>
      <c r="M55" s="449"/>
      <c r="N55" s="449"/>
      <c r="O55" s="449"/>
      <c r="P55" s="449"/>
      <c r="Q55" s="449"/>
      <c r="R55" s="449"/>
      <c r="S55" s="449"/>
      <c r="T55" s="449"/>
      <c r="U55" s="449"/>
      <c r="V55" s="449"/>
      <c r="W55" s="449"/>
      <c r="X55" s="449"/>
      <c r="Y55" s="113"/>
    </row>
    <row r="56" spans="1:25" ht="12" hidden="1" customHeight="1">
      <c r="A56" s="109"/>
      <c r="B56" s="122"/>
      <c r="C56" s="123"/>
      <c r="D56" s="125"/>
      <c r="E56" s="449"/>
      <c r="F56" s="449"/>
      <c r="G56" s="449"/>
      <c r="H56" s="449"/>
      <c r="I56" s="449"/>
      <c r="J56" s="449"/>
      <c r="K56" s="449"/>
      <c r="L56" s="449"/>
      <c r="M56" s="449"/>
      <c r="N56" s="449"/>
      <c r="O56" s="449"/>
      <c r="P56" s="449"/>
      <c r="Q56" s="449"/>
      <c r="R56" s="449"/>
      <c r="S56" s="449"/>
      <c r="T56" s="449"/>
      <c r="U56" s="449"/>
      <c r="V56" s="449"/>
      <c r="W56" s="449"/>
      <c r="X56" s="449"/>
      <c r="Y56" s="113"/>
    </row>
    <row r="57" spans="1:25" ht="11.1" hidden="1" customHeight="1">
      <c r="A57" s="109"/>
      <c r="B57" s="122"/>
      <c r="C57" s="123"/>
      <c r="D57" s="125"/>
      <c r="E57" s="449"/>
      <c r="F57" s="449"/>
      <c r="G57" s="449"/>
      <c r="H57" s="449"/>
      <c r="I57" s="449"/>
      <c r="J57" s="449"/>
      <c r="K57" s="449"/>
      <c r="L57" s="449"/>
      <c r="M57" s="449"/>
      <c r="N57" s="449"/>
      <c r="O57" s="449"/>
      <c r="P57" s="449"/>
      <c r="Q57" s="449"/>
      <c r="R57" s="449"/>
      <c r="S57" s="449"/>
      <c r="T57" s="449"/>
      <c r="U57" s="449"/>
      <c r="V57" s="449"/>
      <c r="W57" s="449"/>
      <c r="X57" s="449"/>
      <c r="Y57" s="113"/>
    </row>
    <row r="58" spans="1:25" ht="15" hidden="1" customHeight="1">
      <c r="A58" s="109"/>
      <c r="B58" s="122"/>
      <c r="C58" s="123"/>
      <c r="D58" s="127"/>
      <c r="E58" s="446" t="s">
        <v>175</v>
      </c>
      <c r="F58" s="446"/>
      <c r="G58" s="446"/>
      <c r="H58" s="446"/>
      <c r="I58" s="446"/>
      <c r="J58" s="446"/>
      <c r="K58" s="446"/>
      <c r="L58" s="446"/>
      <c r="M58" s="446"/>
      <c r="N58" s="446"/>
      <c r="O58" s="446"/>
      <c r="P58" s="446"/>
      <c r="Q58" s="446"/>
      <c r="R58" s="446"/>
      <c r="S58" s="446"/>
      <c r="T58" s="446"/>
      <c r="U58" s="446"/>
      <c r="V58" s="247"/>
      <c r="W58" s="247"/>
      <c r="X58" s="247"/>
      <c r="Y58" s="113"/>
    </row>
    <row r="59" spans="1:25" ht="15" hidden="1" customHeight="1">
      <c r="A59" s="109"/>
      <c r="B59" s="122"/>
      <c r="C59" s="123"/>
      <c r="D59" s="127"/>
      <c r="E59" s="450"/>
      <c r="F59" s="450"/>
      <c r="G59" s="450"/>
      <c r="H59" s="451"/>
      <c r="I59" s="451"/>
      <c r="J59" s="451"/>
      <c r="K59" s="451"/>
      <c r="L59" s="451"/>
      <c r="M59" s="451"/>
      <c r="N59" s="451"/>
      <c r="O59" s="451"/>
      <c r="P59" s="451"/>
      <c r="Q59" s="451"/>
      <c r="R59" s="451"/>
      <c r="S59" s="451"/>
      <c r="T59" s="451"/>
      <c r="U59" s="451"/>
      <c r="V59" s="451"/>
      <c r="W59" s="451"/>
      <c r="X59" s="451"/>
      <c r="Y59" s="113"/>
    </row>
    <row r="60" spans="1:25" ht="15" hidden="1" customHeight="1">
      <c r="A60" s="109"/>
      <c r="B60" s="122"/>
      <c r="C60" s="123"/>
      <c r="D60" s="127"/>
      <c r="E60" s="452"/>
      <c r="F60" s="453"/>
      <c r="G60" s="454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3"/>
    </row>
    <row r="61" spans="1:25" ht="21" hidden="1" customHeight="1">
      <c r="A61" s="109"/>
      <c r="B61" s="122"/>
      <c r="C61" s="123"/>
      <c r="D61" s="127"/>
      <c r="E61" s="29"/>
      <c r="F61" s="27"/>
      <c r="G61" s="28"/>
      <c r="H61" s="440"/>
      <c r="I61" s="440"/>
      <c r="J61" s="440"/>
      <c r="K61" s="440"/>
      <c r="L61" s="440"/>
      <c r="M61" s="440"/>
      <c r="N61" s="440"/>
      <c r="O61" s="440"/>
      <c r="P61" s="440"/>
      <c r="Q61" s="440"/>
      <c r="R61" s="440"/>
      <c r="S61" s="440"/>
      <c r="T61" s="440"/>
      <c r="U61" s="440"/>
      <c r="V61" s="440"/>
      <c r="W61" s="440"/>
      <c r="X61" s="440"/>
      <c r="Y61" s="113"/>
    </row>
    <row r="62" spans="1:25" ht="21" hidden="1" customHeight="1">
      <c r="A62" s="109"/>
      <c r="B62" s="122"/>
      <c r="C62" s="123"/>
      <c r="D62" s="127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13"/>
    </row>
    <row r="63" spans="1:25" ht="21" hidden="1" customHeight="1">
      <c r="A63" s="109"/>
      <c r="B63" s="122"/>
      <c r="C63" s="123"/>
      <c r="D63" s="127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13"/>
    </row>
    <row r="64" spans="1:25" ht="21" hidden="1" customHeight="1">
      <c r="A64" s="109"/>
      <c r="B64" s="122"/>
      <c r="C64" s="123"/>
      <c r="D64" s="127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13"/>
    </row>
    <row r="65" spans="1:25" ht="21" hidden="1" customHeight="1">
      <c r="A65" s="109"/>
      <c r="B65" s="122"/>
      <c r="C65" s="123"/>
      <c r="D65" s="127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13"/>
    </row>
    <row r="66" spans="1:25" ht="21" hidden="1" customHeight="1">
      <c r="A66" s="109"/>
      <c r="B66" s="122"/>
      <c r="C66" s="123"/>
      <c r="D66" s="127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13"/>
    </row>
    <row r="67" spans="1:25" ht="21" hidden="1" customHeight="1">
      <c r="A67" s="109"/>
      <c r="B67" s="122"/>
      <c r="C67" s="123"/>
      <c r="D67" s="127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13"/>
    </row>
    <row r="68" spans="1:25" ht="21" hidden="1" customHeight="1">
      <c r="A68" s="109"/>
      <c r="B68" s="122"/>
      <c r="C68" s="123"/>
      <c r="D68" s="125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13"/>
    </row>
    <row r="69" spans="1:25" ht="18" hidden="1" customHeight="1">
      <c r="A69" s="109"/>
      <c r="B69" s="122"/>
      <c r="C69" s="123"/>
      <c r="D69" s="125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13"/>
    </row>
    <row r="70" spans="1:25" ht="15" hidden="1">
      <c r="A70" s="109"/>
      <c r="B70" s="122"/>
      <c r="C70" s="123"/>
      <c r="D70" s="127"/>
      <c r="E70" s="446" t="s">
        <v>176</v>
      </c>
      <c r="F70" s="446"/>
      <c r="G70" s="446"/>
      <c r="H70" s="446"/>
      <c r="I70" s="446"/>
      <c r="J70" s="446"/>
      <c r="K70" s="446"/>
      <c r="L70" s="446"/>
      <c r="M70" s="446"/>
      <c r="N70" s="446"/>
      <c r="O70" s="446"/>
      <c r="P70" s="446"/>
      <c r="Q70" s="446"/>
      <c r="R70" s="446"/>
      <c r="S70" s="446"/>
      <c r="T70" s="446"/>
      <c r="U70" s="245"/>
      <c r="V70" s="245"/>
      <c r="W70" s="245"/>
      <c r="X70" s="245"/>
      <c r="Y70" s="113"/>
    </row>
    <row r="71" spans="1:25" ht="15" hidden="1">
      <c r="A71" s="109"/>
      <c r="B71" s="122"/>
      <c r="C71" s="123"/>
      <c r="D71" s="127"/>
      <c r="E71" s="446" t="s">
        <v>177</v>
      </c>
      <c r="F71" s="446"/>
      <c r="G71" s="446"/>
      <c r="H71" s="446"/>
      <c r="I71" s="446"/>
      <c r="J71" s="446"/>
      <c r="K71" s="446"/>
      <c r="L71" s="446"/>
      <c r="M71" s="446"/>
      <c r="N71" s="446"/>
      <c r="O71" s="446"/>
      <c r="P71" s="446"/>
      <c r="Q71" s="446"/>
      <c r="R71" s="446"/>
      <c r="S71" s="446"/>
      <c r="T71" s="446"/>
      <c r="U71" s="246"/>
      <c r="V71" s="246"/>
      <c r="W71" s="246"/>
      <c r="X71" s="246"/>
      <c r="Y71" s="113"/>
    </row>
    <row r="72" spans="1:25" ht="27" hidden="1" customHeight="1">
      <c r="A72" s="109"/>
      <c r="B72" s="122"/>
      <c r="C72" s="123"/>
      <c r="D72" s="127"/>
      <c r="E72" s="128"/>
      <c r="F72" s="442"/>
      <c r="G72" s="442"/>
      <c r="H72" s="442"/>
      <c r="I72" s="442"/>
      <c r="J72" s="442"/>
      <c r="K72" s="442"/>
      <c r="L72" s="442"/>
      <c r="M72" s="442"/>
      <c r="N72" s="442"/>
      <c r="O72" s="442"/>
      <c r="P72" s="442"/>
      <c r="Q72" s="442"/>
      <c r="R72" s="442"/>
      <c r="S72" s="442"/>
      <c r="T72" s="442"/>
      <c r="U72" s="442"/>
      <c r="V72" s="442"/>
      <c r="W72" s="442"/>
      <c r="X72" s="442"/>
      <c r="Y72" s="113"/>
    </row>
    <row r="73" spans="1:25" ht="52.5" hidden="1" customHeight="1">
      <c r="A73" s="109"/>
      <c r="B73" s="122"/>
      <c r="C73" s="123"/>
      <c r="D73" s="127"/>
      <c r="E73" s="128"/>
      <c r="F73" s="442"/>
      <c r="G73" s="442"/>
      <c r="H73" s="442"/>
      <c r="I73" s="442"/>
      <c r="J73" s="442"/>
      <c r="K73" s="442"/>
      <c r="L73" s="442"/>
      <c r="M73" s="442"/>
      <c r="N73" s="442"/>
      <c r="O73" s="442"/>
      <c r="P73" s="442"/>
      <c r="Q73" s="442"/>
      <c r="R73" s="442"/>
      <c r="S73" s="442"/>
      <c r="T73" s="442"/>
      <c r="U73" s="442"/>
      <c r="V73" s="442"/>
      <c r="W73" s="442"/>
      <c r="X73" s="442"/>
      <c r="Y73" s="113"/>
    </row>
    <row r="74" spans="1:25" ht="8.1" hidden="1" customHeight="1">
      <c r="A74" s="109"/>
      <c r="B74" s="122"/>
      <c r="C74" s="123"/>
      <c r="D74" s="127"/>
      <c r="E74" s="128"/>
      <c r="F74" s="443"/>
      <c r="G74" s="443"/>
      <c r="H74" s="443"/>
      <c r="I74" s="443"/>
      <c r="J74" s="443"/>
      <c r="K74" s="443"/>
      <c r="L74" s="443"/>
      <c r="M74" s="443"/>
      <c r="N74" s="443"/>
      <c r="O74" s="443"/>
      <c r="P74" s="443"/>
      <c r="Q74" s="443"/>
      <c r="R74" s="443"/>
      <c r="S74" s="443"/>
      <c r="T74" s="443"/>
      <c r="U74" s="443"/>
      <c r="V74" s="443"/>
      <c r="W74" s="443"/>
      <c r="X74" s="443"/>
      <c r="Y74" s="113"/>
    </row>
    <row r="75" spans="1:25" ht="14.25" hidden="1" customHeight="1">
      <c r="A75" s="109"/>
      <c r="B75" s="122"/>
      <c r="C75" s="123"/>
      <c r="D75" s="127"/>
      <c r="E75" s="444"/>
      <c r="F75" s="444"/>
      <c r="G75" s="444"/>
      <c r="H75" s="444"/>
      <c r="I75" s="444"/>
      <c r="J75" s="444"/>
      <c r="K75" s="444"/>
      <c r="L75" s="444"/>
      <c r="M75" s="444"/>
      <c r="N75" s="444"/>
      <c r="O75" s="444"/>
      <c r="P75" s="444"/>
      <c r="Q75" s="444"/>
      <c r="R75" s="444"/>
      <c r="S75" s="444"/>
      <c r="T75" s="444"/>
      <c r="U75" s="444"/>
      <c r="V75" s="444"/>
      <c r="W75" s="444"/>
      <c r="X75" s="444"/>
      <c r="Y75" s="113"/>
    </row>
    <row r="76" spans="1:25" ht="34.5" hidden="1" customHeight="1">
      <c r="A76" s="109"/>
      <c r="B76" s="122"/>
      <c r="C76" s="123"/>
      <c r="D76" s="127"/>
      <c r="E76" s="445"/>
      <c r="F76" s="445"/>
      <c r="G76" s="445"/>
      <c r="H76" s="445"/>
      <c r="I76" s="445"/>
      <c r="J76" s="445"/>
      <c r="K76" s="445"/>
      <c r="L76" s="445"/>
      <c r="M76" s="445"/>
      <c r="N76" s="445"/>
      <c r="O76" s="445"/>
      <c r="P76" s="445"/>
      <c r="Q76" s="445"/>
      <c r="R76" s="445"/>
      <c r="S76" s="445"/>
      <c r="T76" s="445"/>
      <c r="U76" s="445"/>
      <c r="V76" s="445"/>
      <c r="W76" s="445"/>
      <c r="X76" s="445"/>
      <c r="Y76" s="113"/>
    </row>
    <row r="77" spans="1:25" ht="23.1" hidden="1" customHeight="1">
      <c r="A77" s="109"/>
      <c r="B77" s="122"/>
      <c r="C77" s="123"/>
      <c r="D77" s="127"/>
      <c r="E77" s="445"/>
      <c r="F77" s="445"/>
      <c r="G77" s="445"/>
      <c r="H77" s="445"/>
      <c r="I77" s="445"/>
      <c r="J77" s="445"/>
      <c r="K77" s="445"/>
      <c r="L77" s="445"/>
      <c r="M77" s="445"/>
      <c r="N77" s="445"/>
      <c r="O77" s="445"/>
      <c r="P77" s="445"/>
      <c r="Q77" s="445"/>
      <c r="R77" s="445"/>
      <c r="S77" s="445"/>
      <c r="T77" s="445"/>
      <c r="U77" s="445"/>
      <c r="V77" s="445"/>
      <c r="W77" s="445"/>
      <c r="X77" s="445"/>
      <c r="Y77" s="113"/>
    </row>
    <row r="78" spans="1:25" ht="42.75" hidden="1" customHeight="1">
      <c r="A78" s="109"/>
      <c r="B78" s="122"/>
      <c r="C78" s="123"/>
      <c r="D78" s="127"/>
      <c r="E78" s="445"/>
      <c r="F78" s="445"/>
      <c r="G78" s="445"/>
      <c r="H78" s="445"/>
      <c r="I78" s="445"/>
      <c r="J78" s="445"/>
      <c r="K78" s="445"/>
      <c r="L78" s="445"/>
      <c r="M78" s="445"/>
      <c r="N78" s="445"/>
      <c r="O78" s="445"/>
      <c r="P78" s="445"/>
      <c r="Q78" s="445"/>
      <c r="R78" s="445"/>
      <c r="S78" s="445"/>
      <c r="T78" s="445"/>
      <c r="U78" s="445"/>
      <c r="V78" s="445"/>
      <c r="W78" s="445"/>
      <c r="X78" s="445"/>
      <c r="Y78" s="113"/>
    </row>
    <row r="79" spans="1:25" ht="25.5" hidden="1" customHeight="1">
      <c r="A79" s="109"/>
      <c r="B79" s="122"/>
      <c r="C79" s="123"/>
      <c r="D79" s="127"/>
      <c r="E79" s="441" t="s">
        <v>62</v>
      </c>
      <c r="F79" s="441"/>
      <c r="G79" s="441"/>
      <c r="H79" s="441"/>
      <c r="I79" s="441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113"/>
    </row>
    <row r="80" spans="1:25" ht="15" hidden="1" customHeight="1">
      <c r="A80" s="109"/>
      <c r="B80" s="122"/>
      <c r="C80" s="123"/>
      <c r="D80" s="127"/>
      <c r="E80" s="124"/>
      <c r="F80" s="124"/>
      <c r="G80" s="124"/>
      <c r="H80" s="115"/>
      <c r="I80" s="115"/>
      <c r="J80" s="115"/>
      <c r="K80" s="115"/>
      <c r="L80" s="115"/>
      <c r="M80" s="115"/>
      <c r="N80" s="115"/>
      <c r="O80" s="116"/>
      <c r="P80" s="116"/>
      <c r="Q80" s="116"/>
      <c r="R80" s="116"/>
      <c r="S80" s="116"/>
      <c r="T80" s="116"/>
      <c r="U80" s="124"/>
      <c r="V80" s="124"/>
      <c r="W80" s="124"/>
      <c r="X80" s="124"/>
      <c r="Y80" s="113"/>
    </row>
    <row r="81" spans="1:27" ht="15" hidden="1" customHeight="1">
      <c r="A81" s="109"/>
      <c r="B81" s="122"/>
      <c r="C81" s="123"/>
      <c r="D81" s="127"/>
      <c r="E81" s="129"/>
      <c r="F81" s="439" t="s">
        <v>61</v>
      </c>
      <c r="G81" s="439"/>
      <c r="H81" s="439"/>
      <c r="I81" s="439"/>
      <c r="J81" s="439"/>
      <c r="K81" s="439"/>
      <c r="L81" s="439"/>
      <c r="M81" s="439"/>
      <c r="N81" s="439"/>
      <c r="O81" s="439"/>
      <c r="P81" s="439"/>
      <c r="Q81" s="439"/>
      <c r="R81" s="439"/>
      <c r="S81" s="439"/>
      <c r="T81" s="116"/>
      <c r="U81" s="124"/>
      <c r="V81" s="124"/>
      <c r="W81" s="124"/>
      <c r="X81" s="124"/>
      <c r="Y81" s="113"/>
      <c r="AA81" s="118" t="s">
        <v>59</v>
      </c>
    </row>
    <row r="82" spans="1:27" ht="15" hidden="1" customHeight="1">
      <c r="A82" s="109"/>
      <c r="B82" s="122"/>
      <c r="C82" s="123"/>
      <c r="D82" s="127"/>
      <c r="E82" s="124"/>
      <c r="F82" s="124"/>
      <c r="G82" s="124"/>
      <c r="H82" s="115"/>
      <c r="I82" s="115"/>
      <c r="J82" s="115"/>
      <c r="K82" s="115"/>
      <c r="L82" s="115"/>
      <c r="M82" s="115"/>
      <c r="N82" s="115"/>
      <c r="O82" s="116"/>
      <c r="P82" s="116"/>
      <c r="Q82" s="116"/>
      <c r="R82" s="116"/>
      <c r="S82" s="116"/>
      <c r="T82" s="116"/>
      <c r="U82" s="124"/>
      <c r="V82" s="124"/>
      <c r="W82" s="124"/>
      <c r="X82" s="124"/>
      <c r="Y82" s="113"/>
    </row>
    <row r="83" spans="1:27" ht="15" hidden="1">
      <c r="A83" s="109"/>
      <c r="B83" s="122"/>
      <c r="C83" s="123"/>
      <c r="D83" s="127"/>
      <c r="E83" s="124"/>
      <c r="F83" s="439" t="s">
        <v>60</v>
      </c>
      <c r="G83" s="439"/>
      <c r="H83" s="439"/>
      <c r="I83" s="439"/>
      <c r="J83" s="439"/>
      <c r="K83" s="439"/>
      <c r="L83" s="439"/>
      <c r="M83" s="439"/>
      <c r="N83" s="439"/>
      <c r="O83" s="439"/>
      <c r="P83" s="439"/>
      <c r="Q83" s="439"/>
      <c r="R83" s="439"/>
      <c r="S83" s="439"/>
      <c r="T83" s="439"/>
      <c r="U83" s="439"/>
      <c r="V83" s="439"/>
      <c r="W83" s="439"/>
      <c r="X83" s="439"/>
      <c r="Y83" s="113"/>
    </row>
    <row r="84" spans="1:27" ht="15" hidden="1">
      <c r="A84" s="109"/>
      <c r="B84" s="122"/>
      <c r="C84" s="123"/>
      <c r="D84" s="127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13"/>
    </row>
    <row r="85" spans="1:27" ht="15" hidden="1">
      <c r="A85" s="109"/>
      <c r="B85" s="122"/>
      <c r="C85" s="123"/>
      <c r="D85" s="127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13"/>
    </row>
    <row r="86" spans="1:27" ht="15" hidden="1">
      <c r="A86" s="109"/>
      <c r="B86" s="122"/>
      <c r="C86" s="123"/>
      <c r="D86" s="127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13"/>
    </row>
    <row r="87" spans="1:27" ht="15" hidden="1">
      <c r="A87" s="109"/>
      <c r="B87" s="122"/>
      <c r="C87" s="123"/>
      <c r="D87" s="127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13"/>
    </row>
    <row r="88" spans="1:27" ht="15" hidden="1" customHeight="1">
      <c r="A88" s="109"/>
      <c r="B88" s="122"/>
      <c r="C88" s="123"/>
      <c r="D88" s="127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13"/>
    </row>
    <row r="89" spans="1:27" ht="15" hidden="1" customHeight="1">
      <c r="A89" s="109"/>
      <c r="B89" s="122"/>
      <c r="C89" s="123"/>
      <c r="D89" s="127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13"/>
    </row>
    <row r="90" spans="1:27" ht="15" hidden="1" customHeight="1">
      <c r="A90" s="109"/>
      <c r="B90" s="122"/>
      <c r="C90" s="123"/>
      <c r="D90" s="127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13"/>
    </row>
    <row r="91" spans="1:27" ht="15" hidden="1" customHeight="1">
      <c r="A91" s="109"/>
      <c r="B91" s="122"/>
      <c r="C91" s="123"/>
      <c r="D91" s="127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13"/>
    </row>
    <row r="92" spans="1:27" ht="15" hidden="1" customHeight="1">
      <c r="A92" s="109"/>
      <c r="B92" s="122"/>
      <c r="C92" s="123"/>
      <c r="D92" s="127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13"/>
    </row>
    <row r="93" spans="1:27" ht="11.1" hidden="1" customHeight="1">
      <c r="A93" s="109"/>
      <c r="B93" s="122"/>
      <c r="C93" s="123"/>
      <c r="D93" s="127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13"/>
    </row>
    <row r="94" spans="1:27" ht="15" customHeight="1">
      <c r="A94" s="109"/>
      <c r="B94" s="130"/>
      <c r="C94" s="131"/>
      <c r="D94" s="132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17"/>
    </row>
  </sheetData>
  <sheetProtection algorithmName="SHA-512" hashValue="mreAABjm7qv+eYECvkhyY7UK/BTFU3r4T4GBCkk+7hw1ItJX2JouhPH3CFQ2gnH+DRT7iHu672WAp9KYhi+Qww==" saltValue="+094gEmXGhHg2lsvcA/BZw==" spinCount="100000" sheet="1" objects="1" scenarios="1" formatColumns="0" formatRows="0"/>
  <dataConsolidate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 xr:uid="{00000000-0004-0000-0000-000000000000}"/>
    <hyperlink ref="E70:T70" location="Инструкция!A1" tooltip="http://support.eias.ru/knowledgebase.php?article=28" display="Инструкция по загрузке сопроводительных материалов" xr:uid="{00000000-0004-0000-0000-000001000000}"/>
    <hyperlink ref="E71:T71" location="Инструкция!A1" tooltip="http://eias.ru/files/shablon/FAS_JKH_OPEN_INFO_TERMS_WARM.pdf" display="Инструкция по работе с отчетной формой" xr:uid="{00000000-0004-0000-0000-000002000000}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odUpdTemplLogger">
    <tabColor indexed="24"/>
  </sheetPr>
  <dimension ref="A1:D15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12</v>
      </c>
      <c r="B1" s="44" t="s">
        <v>13</v>
      </c>
      <c r="C1" s="44" t="s">
        <v>14</v>
      </c>
      <c r="D1" s="4"/>
    </row>
    <row r="2" spans="1:4">
      <c r="A2" s="432">
        <v>44554.46534722222</v>
      </c>
      <c r="B2" s="6" t="s">
        <v>381</v>
      </c>
      <c r="C2" s="6" t="s">
        <v>173</v>
      </c>
    </row>
    <row r="3" spans="1:4">
      <c r="A3" s="432">
        <v>44554.465358796297</v>
      </c>
      <c r="B3" s="6" t="s">
        <v>382</v>
      </c>
      <c r="C3" s="6" t="s">
        <v>173</v>
      </c>
    </row>
    <row r="4" spans="1:4">
      <c r="A4" s="432">
        <v>44554.465451388889</v>
      </c>
      <c r="B4" s="6" t="s">
        <v>381</v>
      </c>
      <c r="C4" s="6" t="s">
        <v>173</v>
      </c>
    </row>
    <row r="5" spans="1:4">
      <c r="A5" s="432">
        <v>44554.465474537035</v>
      </c>
      <c r="B5" s="6" t="s">
        <v>382</v>
      </c>
      <c r="C5" s="6" t="s">
        <v>173</v>
      </c>
    </row>
    <row r="6" spans="1:4">
      <c r="A6" s="432">
        <v>44554.465775462966</v>
      </c>
      <c r="B6" s="6" t="s">
        <v>381</v>
      </c>
      <c r="C6" s="6" t="s">
        <v>173</v>
      </c>
    </row>
    <row r="7" spans="1:4">
      <c r="A7" s="432">
        <v>44554.465787037036</v>
      </c>
      <c r="B7" s="6" t="s">
        <v>382</v>
      </c>
      <c r="C7" s="6" t="s">
        <v>173</v>
      </c>
    </row>
    <row r="8" spans="1:4">
      <c r="A8" s="432">
        <v>44554.46665509259</v>
      </c>
      <c r="B8" s="6" t="s">
        <v>381</v>
      </c>
      <c r="C8" s="6" t="s">
        <v>173</v>
      </c>
    </row>
    <row r="9" spans="1:4">
      <c r="A9" s="432">
        <v>44554.466666666667</v>
      </c>
      <c r="B9" s="6" t="s">
        <v>382</v>
      </c>
      <c r="C9" s="6" t="s">
        <v>173</v>
      </c>
    </row>
    <row r="10" spans="1:4">
      <c r="A10" s="432">
        <v>44599.559363425928</v>
      </c>
      <c r="B10" s="6" t="s">
        <v>381</v>
      </c>
      <c r="C10" s="6" t="s">
        <v>173</v>
      </c>
    </row>
    <row r="11" spans="1:4">
      <c r="A11" s="432">
        <v>44599.559386574074</v>
      </c>
      <c r="B11" s="6" t="s">
        <v>382</v>
      </c>
      <c r="C11" s="6" t="s">
        <v>173</v>
      </c>
    </row>
    <row r="12" spans="1:4">
      <c r="A12" s="432">
        <v>44606.439583333333</v>
      </c>
      <c r="B12" s="6" t="s">
        <v>381</v>
      </c>
      <c r="C12" s="6" t="s">
        <v>173</v>
      </c>
    </row>
    <row r="13" spans="1:4">
      <c r="A13" s="432">
        <v>44606.439606481479</v>
      </c>
      <c r="B13" s="6" t="s">
        <v>382</v>
      </c>
      <c r="C13" s="6" t="s">
        <v>173</v>
      </c>
    </row>
    <row r="14" spans="1:4">
      <c r="A14" s="432">
        <v>44720.529907407406</v>
      </c>
      <c r="B14" s="6" t="s">
        <v>381</v>
      </c>
      <c r="C14" s="6" t="s">
        <v>173</v>
      </c>
    </row>
    <row r="15" spans="1:4">
      <c r="A15" s="432">
        <v>44720.529918981483</v>
      </c>
      <c r="B15" s="6" t="s">
        <v>382</v>
      </c>
      <c r="C15" s="6" t="s">
        <v>173</v>
      </c>
    </row>
  </sheetData>
  <sheetProtection algorithmName="SHA-512" hashValue="O+10Sfuyf6XqQkew+8oTGoux/P7C9q55uvoJKU6EIR7N7aS0NHTkrTbA8ecMd5SQgAsS5Kvava59cn4pat2NcA==" saltValue="X4waPOCaR2KJTEyTfuNQuA==" spinCount="100000" sheet="1" objects="1" scenarios="1" formatColumns="0" formatRows="0" autoFilter="0"/>
  <phoneticPr fontId="7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8" hidden="1" customWidth="1"/>
    <col min="4" max="4" width="3.7109375" style="89" customWidth="1"/>
    <col min="5" max="5" width="42.7109375" style="89" customWidth="1"/>
    <col min="6" max="6" width="50.7109375" style="13" customWidth="1"/>
    <col min="7" max="7" width="3.7109375" style="101" customWidth="1"/>
    <col min="8" max="8" width="9.140625" style="89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0"/>
    <col min="18" max="16384" width="9.140625" style="13"/>
  </cols>
  <sheetData>
    <row r="1" spans="1:17" s="12" customFormat="1" ht="13.5" hidden="1" customHeight="1">
      <c r="A1" s="10"/>
      <c r="B1" s="11"/>
      <c r="F1" s="12">
        <v>31475145</v>
      </c>
      <c r="G1" s="99"/>
      <c r="I1" s="100"/>
      <c r="Q1" s="228"/>
    </row>
    <row r="2" spans="1:17" s="12" customFormat="1" ht="12" hidden="1" customHeight="1">
      <c r="A2" s="10"/>
      <c r="B2" s="11"/>
      <c r="G2" s="99"/>
      <c r="I2" s="100"/>
      <c r="Q2" s="228"/>
    </row>
    <row r="3" spans="1:17" s="89" customFormat="1" hidden="1">
      <c r="A3" s="12"/>
      <c r="B3" s="11"/>
      <c r="C3" s="88"/>
      <c r="G3" s="101"/>
      <c r="I3" s="100"/>
      <c r="Q3" s="229"/>
    </row>
    <row r="4" spans="1:17" s="89" customFormat="1" ht="11.25" customHeight="1">
      <c r="A4" s="12"/>
      <c r="B4" s="11"/>
      <c r="C4" s="88"/>
      <c r="D4" s="90"/>
      <c r="E4" s="90"/>
      <c r="F4" s="102" t="str">
        <f>version</f>
        <v>Версия 1.0.1</v>
      </c>
      <c r="G4" s="101"/>
      <c r="I4" s="100"/>
      <c r="Q4" s="229"/>
    </row>
    <row r="5" spans="1:17" s="89" customFormat="1" ht="18.75" customHeight="1">
      <c r="A5" s="12"/>
      <c r="B5" s="11"/>
      <c r="C5" s="88"/>
      <c r="D5" s="90"/>
      <c r="E5" s="465" t="s">
        <v>325</v>
      </c>
      <c r="F5" s="465"/>
      <c r="G5" s="103"/>
      <c r="I5" s="100"/>
      <c r="Q5" s="229"/>
    </row>
    <row r="6" spans="1:17" ht="11.25" customHeight="1">
      <c r="D6" s="90"/>
      <c r="E6" s="91"/>
      <c r="F6" s="104"/>
      <c r="G6" s="103"/>
    </row>
    <row r="7" spans="1:17" ht="19.5" customHeight="1">
      <c r="D7" s="90"/>
      <c r="E7" s="91" t="s">
        <v>3</v>
      </c>
      <c r="F7" s="45" t="s">
        <v>230</v>
      </c>
      <c r="G7" s="103"/>
    </row>
    <row r="8" spans="1:17" s="89" customFormat="1" ht="9.9499999999999993" hidden="1" customHeight="1">
      <c r="A8" s="92"/>
      <c r="B8" s="11"/>
      <c r="C8" s="88"/>
      <c r="D8" s="93"/>
      <c r="E8" s="91"/>
      <c r="F8" s="107"/>
      <c r="G8" s="105"/>
      <c r="I8" s="100"/>
      <c r="Q8" s="229"/>
    </row>
    <row r="9" spans="1:17" ht="19.5" hidden="1" customHeight="1">
      <c r="D9" s="90"/>
      <c r="E9" s="151" t="s">
        <v>100</v>
      </c>
      <c r="F9" s="152" t="s">
        <v>45</v>
      </c>
      <c r="G9" s="90"/>
    </row>
    <row r="10" spans="1:17" s="89" customFormat="1" ht="9.9499999999999993" customHeight="1">
      <c r="A10" s="92"/>
      <c r="B10" s="11"/>
      <c r="C10" s="88"/>
      <c r="D10" s="93"/>
      <c r="E10" s="91"/>
      <c r="F10" s="107"/>
      <c r="G10" s="105"/>
      <c r="I10" s="100"/>
      <c r="Q10" s="229"/>
    </row>
    <row r="11" spans="1:17" ht="33.75">
      <c r="D11" s="90"/>
      <c r="E11" s="91" t="s">
        <v>180</v>
      </c>
      <c r="F11" s="435" t="s">
        <v>17</v>
      </c>
      <c r="G11" s="90"/>
    </row>
    <row r="12" spans="1:17" s="89" customFormat="1" ht="9.9499999999999993" customHeight="1">
      <c r="A12" s="92"/>
      <c r="B12" s="11"/>
      <c r="C12" s="88"/>
      <c r="D12" s="93"/>
      <c r="E12" s="91"/>
      <c r="F12" s="107"/>
      <c r="G12" s="105"/>
      <c r="I12" s="100"/>
      <c r="Q12" s="229"/>
    </row>
    <row r="13" spans="1:17" ht="19.5" customHeight="1">
      <c r="A13" s="92"/>
      <c r="D13" s="93"/>
      <c r="E13" s="94" t="s">
        <v>117</v>
      </c>
      <c r="F13" s="252" t="s">
        <v>178</v>
      </c>
      <c r="G13" s="105"/>
    </row>
    <row r="14" spans="1:17" ht="22.5" hidden="1">
      <c r="A14" s="92"/>
      <c r="D14" s="93"/>
      <c r="E14" s="94" t="s">
        <v>87</v>
      </c>
      <c r="F14" s="381" t="s">
        <v>383</v>
      </c>
      <c r="G14" s="105"/>
    </row>
    <row r="15" spans="1:17" s="89" customFormat="1" ht="9.9499999999999993" hidden="1" customHeight="1">
      <c r="A15" s="92"/>
      <c r="B15" s="11"/>
      <c r="C15" s="88"/>
      <c r="D15" s="93"/>
      <c r="E15" s="91"/>
      <c r="F15" s="107"/>
      <c r="G15" s="105"/>
      <c r="I15" s="100"/>
      <c r="Q15" s="229"/>
    </row>
    <row r="16" spans="1:17" ht="33.75" hidden="1" customHeight="1">
      <c r="A16" s="92"/>
      <c r="D16" s="93"/>
      <c r="E16" s="151" t="s">
        <v>304</v>
      </c>
      <c r="F16" s="199"/>
      <c r="G16" s="105"/>
    </row>
    <row r="17" spans="1:17" ht="33.75" hidden="1" customHeight="1">
      <c r="A17" s="92"/>
      <c r="D17" s="93"/>
      <c r="E17" s="151" t="s">
        <v>305</v>
      </c>
      <c r="F17" s="200"/>
      <c r="G17" s="105"/>
    </row>
    <row r="18" spans="1:17" s="89" customFormat="1" ht="3" customHeight="1">
      <c r="A18" s="92"/>
      <c r="B18" s="11"/>
      <c r="C18" s="88"/>
      <c r="D18" s="93"/>
      <c r="E18" s="91"/>
      <c r="F18" s="107"/>
      <c r="G18" s="105"/>
      <c r="I18" s="100"/>
      <c r="Q18" s="229"/>
    </row>
    <row r="19" spans="1:17" s="349" customFormat="1" ht="5.25" hidden="1">
      <c r="A19" s="342"/>
      <c r="B19" s="343"/>
      <c r="C19" s="352"/>
      <c r="D19" s="345"/>
      <c r="E19" s="346"/>
      <c r="F19" s="353"/>
      <c r="G19" s="348"/>
      <c r="I19" s="354"/>
    </row>
    <row r="20" spans="1:17" ht="19.5" customHeight="1">
      <c r="A20" s="92"/>
      <c r="C20" s="244">
        <v>2022</v>
      </c>
      <c r="D20" s="93"/>
      <c r="E20" s="91" t="s">
        <v>275</v>
      </c>
      <c r="F20" s="216">
        <v>2022</v>
      </c>
      <c r="G20" s="105"/>
    </row>
    <row r="21" spans="1:17" s="351" customFormat="1" ht="5.25" hidden="1">
      <c r="A21" s="342"/>
      <c r="B21" s="343"/>
      <c r="C21" s="344"/>
      <c r="D21" s="345"/>
      <c r="E21" s="346"/>
      <c r="F21" s="347"/>
      <c r="G21" s="348"/>
      <c r="H21" s="349"/>
      <c r="I21" s="350"/>
    </row>
    <row r="22" spans="1:17" s="89" customFormat="1" ht="9.9499999999999993" customHeight="1">
      <c r="A22" s="92"/>
      <c r="B22" s="11"/>
      <c r="C22" s="88"/>
      <c r="D22" s="93"/>
      <c r="E22" s="91"/>
      <c r="F22" s="107"/>
      <c r="G22" s="105"/>
      <c r="I22" s="100"/>
      <c r="Q22" s="229"/>
    </row>
    <row r="23" spans="1:17" ht="33.75" customHeight="1">
      <c r="D23" s="90"/>
      <c r="E23" s="94" t="s">
        <v>25</v>
      </c>
      <c r="F23" s="435" t="s">
        <v>17</v>
      </c>
      <c r="G23" s="90"/>
    </row>
    <row r="24" spans="1:17" s="89" customFormat="1" ht="3.6" customHeight="1">
      <c r="A24" s="12"/>
      <c r="B24" s="11"/>
      <c r="C24" s="88"/>
      <c r="D24" s="90"/>
      <c r="E24" s="91"/>
      <c r="F24" s="91"/>
      <c r="G24" s="91"/>
      <c r="H24" s="91"/>
      <c r="I24" s="100"/>
      <c r="Q24" s="229"/>
    </row>
    <row r="25" spans="1:17" s="89" customFormat="1" ht="30" customHeight="1">
      <c r="A25" s="12"/>
      <c r="B25" s="11"/>
      <c r="C25" s="95"/>
      <c r="D25" s="93"/>
      <c r="E25" s="96"/>
      <c r="F25" s="107"/>
      <c r="G25" s="106"/>
      <c r="I25" s="100"/>
      <c r="Q25" s="229"/>
    </row>
    <row r="26" spans="1:17">
      <c r="C26" s="95"/>
      <c r="D26" s="93"/>
      <c r="E26" s="97" t="s">
        <v>271</v>
      </c>
      <c r="F26" s="46" t="s">
        <v>719</v>
      </c>
      <c r="G26" s="106"/>
    </row>
    <row r="27" spans="1:17" ht="19.5" hidden="1" customHeight="1">
      <c r="C27" s="95"/>
      <c r="D27" s="93"/>
      <c r="E27" s="97" t="s">
        <v>272</v>
      </c>
      <c r="F27" s="47"/>
      <c r="G27" s="106"/>
    </row>
    <row r="28" spans="1:17">
      <c r="C28" s="95"/>
      <c r="D28" s="93"/>
      <c r="E28" s="96" t="s">
        <v>4</v>
      </c>
      <c r="F28" s="46" t="s">
        <v>720</v>
      </c>
      <c r="G28" s="106"/>
    </row>
    <row r="29" spans="1:17">
      <c r="C29" s="95"/>
      <c r="D29" s="93"/>
      <c r="E29" s="96" t="s">
        <v>5</v>
      </c>
      <c r="F29" s="46" t="s">
        <v>503</v>
      </c>
      <c r="G29" s="106"/>
      <c r="H29" s="14"/>
    </row>
    <row r="30" spans="1:17" ht="19.5" hidden="1" customHeight="1">
      <c r="C30" s="95"/>
      <c r="D30" s="93"/>
      <c r="E30" s="96" t="s">
        <v>83</v>
      </c>
      <c r="F30" s="47"/>
      <c r="G30" s="106"/>
      <c r="H30" s="14"/>
    </row>
    <row r="31" spans="1:17" s="357" customFormat="1" ht="3" customHeight="1">
      <c r="A31" s="359"/>
      <c r="B31" s="355"/>
      <c r="C31" s="356"/>
      <c r="D31" s="360"/>
      <c r="E31" s="358"/>
      <c r="F31" s="362"/>
      <c r="G31" s="361"/>
      <c r="I31" s="100"/>
      <c r="Q31" s="363"/>
    </row>
    <row r="32" spans="1:17" ht="19.5" customHeight="1">
      <c r="A32" s="15"/>
      <c r="B32" s="16"/>
      <c r="C32" s="356"/>
      <c r="D32" s="41"/>
      <c r="E32" s="98" t="s">
        <v>306</v>
      </c>
      <c r="F32" s="46" t="s">
        <v>310</v>
      </c>
      <c r="G32" s="361"/>
      <c r="H32" s="357"/>
    </row>
    <row r="33" spans="1:17" s="357" customFormat="1" ht="3" customHeight="1">
      <c r="A33" s="359"/>
      <c r="B33" s="355"/>
      <c r="C33" s="356"/>
      <c r="D33" s="360"/>
      <c r="E33" s="358"/>
      <c r="F33" s="362"/>
      <c r="G33" s="361"/>
      <c r="I33" s="100"/>
      <c r="Q33" s="363"/>
    </row>
    <row r="34" spans="1:17" s="357" customFormat="1" ht="33.75">
      <c r="A34" s="359"/>
      <c r="B34" s="355"/>
      <c r="C34" s="356"/>
      <c r="D34" s="360"/>
      <c r="E34" s="358" t="s">
        <v>307</v>
      </c>
      <c r="F34" s="435" t="s">
        <v>17</v>
      </c>
      <c r="G34" s="361"/>
      <c r="I34" s="100"/>
      <c r="Q34" s="363"/>
    </row>
    <row r="35" spans="1:17" s="89" customFormat="1" ht="9.75" customHeight="1">
      <c r="A35" s="92"/>
      <c r="B35" s="11"/>
      <c r="C35" s="88"/>
      <c r="D35" s="93"/>
      <c r="E35" s="91"/>
      <c r="F35" s="107"/>
      <c r="G35" s="105"/>
      <c r="I35" s="100"/>
      <c r="Q35" s="229"/>
    </row>
    <row r="36" spans="1:17" ht="26.25" customHeight="1">
      <c r="A36" s="15"/>
      <c r="B36" s="16"/>
      <c r="D36" s="41"/>
      <c r="E36" s="98" t="s">
        <v>75</v>
      </c>
      <c r="F36" s="52" t="s">
        <v>1205</v>
      </c>
      <c r="G36" s="105"/>
    </row>
    <row r="37" spans="1:17" ht="19.5" customHeight="1">
      <c r="A37" s="15"/>
      <c r="B37" s="16"/>
      <c r="D37" s="41"/>
      <c r="E37" s="98" t="s">
        <v>80</v>
      </c>
      <c r="F37" s="52" t="s">
        <v>1206</v>
      </c>
      <c r="G37" s="105"/>
    </row>
    <row r="38" spans="1:17" s="89" customFormat="1" ht="3" customHeight="1">
      <c r="A38" s="15"/>
      <c r="B38" s="16"/>
      <c r="C38" s="88"/>
      <c r="D38" s="41"/>
      <c r="E38" s="98"/>
      <c r="F38" s="98"/>
      <c r="G38" s="105"/>
      <c r="I38" s="100"/>
      <c r="Q38" s="229"/>
    </row>
    <row r="39" spans="1:17" s="89" customFormat="1" ht="19.5" customHeight="1">
      <c r="A39" s="12"/>
      <c r="B39" s="11"/>
      <c r="C39" s="88"/>
      <c r="E39" s="54"/>
      <c r="F39" s="105" t="s">
        <v>155</v>
      </c>
      <c r="G39" s="101"/>
      <c r="I39" s="100"/>
      <c r="Q39" s="229"/>
    </row>
    <row r="40" spans="1:17" ht="19.5" customHeight="1">
      <c r="E40" s="98" t="s">
        <v>19</v>
      </c>
      <c r="F40" s="52" t="s">
        <v>1207</v>
      </c>
    </row>
    <row r="41" spans="1:17" ht="19.5" customHeight="1">
      <c r="E41" s="98" t="s">
        <v>20</v>
      </c>
      <c r="F41" s="52" t="s">
        <v>1208</v>
      </c>
    </row>
    <row r="42" spans="1:17" ht="19.5" customHeight="1">
      <c r="E42" s="98" t="s">
        <v>26</v>
      </c>
      <c r="F42" s="52" t="s">
        <v>1209</v>
      </c>
    </row>
    <row r="43" spans="1:17" ht="19.5" customHeight="1">
      <c r="E43" s="98" t="s">
        <v>21</v>
      </c>
      <c r="F43" s="52" t="s">
        <v>1210</v>
      </c>
    </row>
    <row r="44" spans="1:17" ht="3" customHeight="1">
      <c r="E44" s="98"/>
      <c r="F44" s="41"/>
    </row>
    <row r="45" spans="1:17" ht="30" customHeight="1">
      <c r="E45" s="98"/>
      <c r="F45" s="41"/>
    </row>
    <row r="47" spans="1:17" ht="70.5" hidden="1" customHeight="1">
      <c r="B47" s="355"/>
      <c r="C47" s="356"/>
      <c r="D47" s="357"/>
      <c r="E47" s="466" t="s">
        <v>308</v>
      </c>
      <c r="F47" s="466"/>
      <c r="H47" s="357"/>
    </row>
  </sheetData>
  <sheetProtection algorithmName="SHA-512" hashValue="gbx4phqpm5UyAl2HpWVTsKPtdg3TnGp49MTORDVhVXcN2mbbsUdun4BxoqPJlch3zoRIpHKQyHvtndLmj3kZlg==" saltValue="yy7TFR1HKROEnpcF+QNGnw==" spinCount="100000" sheet="1" objects="1" scenarios="1" formatColumns="0" formatRows="0"/>
  <dataConsolidate leftLabels="1"/>
  <mergeCells count="2">
    <mergeCell ref="E5:F5"/>
    <mergeCell ref="E47:F47"/>
  </mergeCells>
  <phoneticPr fontId="10" type="noConversion"/>
  <dataValidations xWindow="529" yWindow="632" count="6">
    <dataValidation type="textLength" operator="lessThanOrEqual" allowBlank="1" showInputMessage="1" showErrorMessage="1" errorTitle="Ошибка" error="Допускается ввод не более 900 символов!" sqref="F27 F40:F43 F36:F37" xr:uid="{00000000-0002-0000-0200-000000000000}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 xr:uid="{00000000-0002-0000-0200-000001000000}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 xr:uid="{00000000-0002-0000-0200-000002000000}"/>
    <dataValidation type="whole" allowBlank="1" showInputMessage="1" showErrorMessage="1" errorTitle="Ошибка" error="Допускается ввод чисел от 2 до 99!" prompt="Введите число от 2 до 99" sqref="F17" xr:uid="{00000000-0002-0000-0200-000003000000}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 xr:uid="{00000000-0002-0000-0200-000004000000}"/>
    <dataValidation type="list" allowBlank="1" showInputMessage="1" showErrorMessage="1" sqref="F20" xr:uid="{00000000-0002-0000-0200-000005000000}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09">
    <pageSetUpPr fitToPage="1"/>
  </sheetPr>
  <dimension ref="A1:IV22"/>
  <sheetViews>
    <sheetView showGridLines="0" topLeftCell="C3" zoomScaleNormal="100" workbookViewId="0">
      <selection activeCell="H27" sqref="H27"/>
    </sheetView>
  </sheetViews>
  <sheetFormatPr defaultRowHeight="14.25"/>
  <cols>
    <col min="1" max="1" width="9.140625" style="32" hidden="1" customWidth="1"/>
    <col min="2" max="2" width="9.140625" style="372" hidden="1" customWidth="1"/>
    <col min="3" max="3" width="3.7109375" style="153" customWidth="1"/>
    <col min="4" max="4" width="6.28515625" style="372" customWidth="1"/>
    <col min="5" max="5" width="46.42578125" style="372" customWidth="1"/>
    <col min="6" max="6" width="3.7109375" style="372" customWidth="1"/>
    <col min="7" max="7" width="5.7109375" style="372" customWidth="1"/>
    <col min="8" max="8" width="41.42578125" style="372" bestFit="1" customWidth="1"/>
    <col min="9" max="9" width="3.7109375" style="372" customWidth="1"/>
    <col min="10" max="10" width="5.7109375" style="372" customWidth="1"/>
    <col min="11" max="11" width="32.5703125" style="372" customWidth="1"/>
    <col min="12" max="12" width="14.85546875" style="372" customWidth="1"/>
    <col min="13" max="13" width="13.140625" style="293" hidden="1" customWidth="1"/>
    <col min="14" max="16" width="9.140625" style="293" hidden="1" customWidth="1"/>
    <col min="17" max="17" width="25.7109375" style="294" hidden="1" customWidth="1"/>
    <col min="18" max="18" width="14.42578125" style="293" hidden="1" customWidth="1"/>
    <col min="19" max="22" width="9.140625" style="295"/>
    <col min="23" max="16384" width="9.140625" style="372"/>
  </cols>
  <sheetData>
    <row r="1" spans="1:256" s="284" customFormat="1" ht="16.5" hidden="1" customHeight="1">
      <c r="C1" s="285"/>
      <c r="H1" s="285"/>
      <c r="I1" s="285"/>
      <c r="J1" s="285"/>
      <c r="K1" s="285" t="s">
        <v>112</v>
      </c>
      <c r="L1" s="286" t="s">
        <v>103</v>
      </c>
      <c r="M1" s="287" t="s">
        <v>111</v>
      </c>
      <c r="N1" s="287"/>
      <c r="O1" s="287"/>
      <c r="P1" s="287"/>
      <c r="Q1" s="288"/>
      <c r="R1" s="287"/>
      <c r="S1" s="287"/>
      <c r="T1" s="287"/>
      <c r="U1" s="287"/>
      <c r="V1" s="287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  <c r="AH1" s="286"/>
      <c r="AI1" s="286"/>
      <c r="AJ1" s="286"/>
      <c r="AK1" s="286"/>
      <c r="AL1" s="286"/>
      <c r="AM1" s="286"/>
      <c r="AN1" s="286"/>
      <c r="AO1" s="286"/>
      <c r="AP1" s="286"/>
      <c r="AQ1" s="286"/>
      <c r="AR1" s="286"/>
      <c r="AS1" s="286"/>
      <c r="AT1" s="286"/>
      <c r="AU1" s="286"/>
      <c r="AV1" s="286"/>
      <c r="AW1" s="286"/>
      <c r="AX1" s="286"/>
      <c r="AY1" s="286"/>
      <c r="AZ1" s="286"/>
      <c r="BA1" s="286"/>
      <c r="BB1" s="286"/>
      <c r="BC1" s="286"/>
      <c r="BD1" s="286"/>
      <c r="BE1" s="286"/>
      <c r="BF1" s="286"/>
      <c r="BG1" s="286"/>
      <c r="BH1" s="286"/>
      <c r="BI1" s="286"/>
      <c r="BJ1" s="286"/>
      <c r="BK1" s="286"/>
      <c r="BL1" s="286"/>
      <c r="BM1" s="286"/>
      <c r="BN1" s="286"/>
      <c r="BO1" s="286"/>
      <c r="BP1" s="286"/>
      <c r="BQ1" s="286"/>
      <c r="BR1" s="286"/>
      <c r="BS1" s="286"/>
      <c r="BT1" s="286"/>
      <c r="BU1" s="286"/>
      <c r="BV1" s="286"/>
      <c r="BW1" s="286"/>
      <c r="BX1" s="286"/>
      <c r="BY1" s="286"/>
      <c r="BZ1" s="286"/>
      <c r="CA1" s="286"/>
      <c r="CB1" s="286"/>
      <c r="CC1" s="286"/>
      <c r="CD1" s="286"/>
      <c r="CE1" s="286"/>
      <c r="CF1" s="286"/>
      <c r="CG1" s="286"/>
      <c r="CH1" s="286"/>
      <c r="CI1" s="286"/>
      <c r="CJ1" s="286"/>
      <c r="CK1" s="286"/>
      <c r="CL1" s="286"/>
      <c r="CM1" s="286"/>
      <c r="CN1" s="286"/>
      <c r="CO1" s="286"/>
      <c r="CP1" s="286"/>
      <c r="CQ1" s="286"/>
      <c r="CR1" s="286"/>
      <c r="CS1" s="286"/>
      <c r="CT1" s="286"/>
      <c r="CU1" s="286"/>
      <c r="CV1" s="286"/>
      <c r="CW1" s="286"/>
      <c r="CX1" s="286"/>
      <c r="CY1" s="286"/>
      <c r="CZ1" s="286"/>
      <c r="DA1" s="286"/>
      <c r="DB1" s="286"/>
      <c r="DC1" s="286"/>
      <c r="DD1" s="286"/>
      <c r="DE1" s="286"/>
      <c r="DF1" s="286"/>
      <c r="DG1" s="286"/>
      <c r="DH1" s="286"/>
      <c r="DI1" s="286"/>
      <c r="DJ1" s="286"/>
      <c r="DK1" s="286"/>
      <c r="DL1" s="286"/>
      <c r="DM1" s="286"/>
      <c r="DN1" s="286"/>
      <c r="DO1" s="286"/>
      <c r="DP1" s="286"/>
      <c r="DQ1" s="286"/>
      <c r="DR1" s="286"/>
      <c r="DS1" s="286"/>
      <c r="DT1" s="286"/>
      <c r="DU1" s="286"/>
      <c r="DV1" s="286"/>
      <c r="DW1" s="286"/>
      <c r="DX1" s="286"/>
      <c r="DY1" s="286"/>
      <c r="DZ1" s="286"/>
      <c r="EA1" s="286"/>
      <c r="EB1" s="286"/>
      <c r="EC1" s="286"/>
      <c r="ED1" s="286"/>
      <c r="EE1" s="286"/>
      <c r="EF1" s="286"/>
      <c r="EG1" s="286"/>
      <c r="EH1" s="286"/>
      <c r="EI1" s="286"/>
      <c r="EJ1" s="286"/>
      <c r="EK1" s="286"/>
      <c r="EL1" s="286"/>
      <c r="EM1" s="286"/>
      <c r="EN1" s="286"/>
      <c r="EO1" s="286"/>
      <c r="EP1" s="286"/>
      <c r="EQ1" s="286"/>
      <c r="ER1" s="286"/>
      <c r="ES1" s="286"/>
      <c r="ET1" s="286"/>
      <c r="EU1" s="286"/>
      <c r="EV1" s="286"/>
      <c r="EW1" s="286"/>
      <c r="EX1" s="286"/>
      <c r="EY1" s="286"/>
      <c r="EZ1" s="286"/>
      <c r="FA1" s="286"/>
      <c r="FB1" s="286"/>
      <c r="FC1" s="286"/>
      <c r="FD1" s="286"/>
      <c r="FE1" s="286"/>
      <c r="FF1" s="286"/>
      <c r="FG1" s="286"/>
      <c r="FH1" s="286"/>
      <c r="FI1" s="286"/>
      <c r="FJ1" s="286"/>
      <c r="FK1" s="286"/>
      <c r="FL1" s="286"/>
      <c r="FM1" s="286"/>
      <c r="FN1" s="286"/>
      <c r="FO1" s="286"/>
      <c r="FP1" s="286"/>
      <c r="FQ1" s="286"/>
      <c r="FR1" s="286"/>
      <c r="FS1" s="286"/>
      <c r="FT1" s="286"/>
      <c r="FU1" s="286"/>
      <c r="FV1" s="286"/>
      <c r="FW1" s="286"/>
      <c r="FX1" s="286"/>
      <c r="FY1" s="286"/>
      <c r="FZ1" s="286"/>
      <c r="GA1" s="286"/>
      <c r="GB1" s="286"/>
      <c r="GC1" s="286"/>
      <c r="GD1" s="286"/>
      <c r="GE1" s="286"/>
      <c r="GF1" s="286"/>
      <c r="GG1" s="286"/>
      <c r="GH1" s="286"/>
      <c r="GI1" s="286"/>
      <c r="GJ1" s="286"/>
      <c r="GK1" s="286"/>
      <c r="GL1" s="286"/>
      <c r="GM1" s="286"/>
      <c r="GN1" s="286"/>
      <c r="GO1" s="286"/>
      <c r="GP1" s="286"/>
      <c r="GQ1" s="286"/>
      <c r="GR1" s="286"/>
      <c r="GS1" s="286"/>
      <c r="GT1" s="286"/>
      <c r="GU1" s="286"/>
      <c r="GV1" s="286"/>
      <c r="GW1" s="286"/>
      <c r="GX1" s="286"/>
      <c r="GY1" s="286"/>
      <c r="GZ1" s="286"/>
      <c r="HA1" s="286"/>
      <c r="HB1" s="286"/>
      <c r="HC1" s="286"/>
      <c r="HD1" s="286"/>
      <c r="HE1" s="286"/>
      <c r="HF1" s="286"/>
      <c r="HG1" s="286"/>
      <c r="HH1" s="286"/>
      <c r="HI1" s="286"/>
      <c r="HJ1" s="286"/>
      <c r="HK1" s="286"/>
      <c r="HL1" s="286"/>
      <c r="HM1" s="286"/>
      <c r="HN1" s="286"/>
      <c r="HO1" s="286"/>
      <c r="HP1" s="286"/>
      <c r="HQ1" s="286"/>
      <c r="HR1" s="286"/>
      <c r="HS1" s="286"/>
      <c r="HT1" s="286"/>
      <c r="HU1" s="286"/>
      <c r="HV1" s="286"/>
      <c r="HW1" s="286"/>
      <c r="HX1" s="286"/>
      <c r="HY1" s="286"/>
      <c r="HZ1" s="286"/>
      <c r="IA1" s="286"/>
      <c r="IB1" s="286"/>
      <c r="IC1" s="286"/>
      <c r="ID1" s="286"/>
      <c r="IE1" s="286"/>
      <c r="IF1" s="286"/>
      <c r="IG1" s="286"/>
      <c r="IH1" s="286"/>
      <c r="II1" s="286"/>
      <c r="IJ1" s="286"/>
      <c r="IK1" s="286"/>
      <c r="IL1" s="286"/>
      <c r="IM1" s="286"/>
      <c r="IN1" s="286"/>
      <c r="IO1" s="286"/>
      <c r="IP1" s="286"/>
      <c r="IQ1" s="286"/>
      <c r="IR1" s="286"/>
      <c r="IS1" s="286"/>
      <c r="IT1" s="286"/>
      <c r="IU1" s="286"/>
      <c r="IV1" s="286"/>
    </row>
    <row r="2" spans="1:256" s="292" customFormat="1" ht="16.5" hidden="1" customHeight="1">
      <c r="A2" s="289"/>
      <c r="B2" s="289"/>
      <c r="C2" s="290"/>
      <c r="D2" s="289"/>
      <c r="E2" s="289"/>
      <c r="F2" s="289"/>
      <c r="G2" s="289"/>
      <c r="H2" s="289"/>
      <c r="I2" s="289"/>
      <c r="J2" s="289"/>
      <c r="K2" s="289"/>
      <c r="L2" s="289"/>
      <c r="M2" s="287"/>
      <c r="N2" s="287"/>
      <c r="O2" s="287"/>
      <c r="P2" s="287"/>
      <c r="Q2" s="288"/>
      <c r="R2" s="287"/>
      <c r="S2" s="291"/>
      <c r="T2" s="291"/>
      <c r="U2" s="291"/>
      <c r="V2" s="291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290"/>
      <c r="BE2" s="290"/>
      <c r="BF2" s="290"/>
      <c r="BG2" s="290"/>
      <c r="BH2" s="290"/>
      <c r="BI2" s="290"/>
      <c r="BJ2" s="290"/>
      <c r="BK2" s="290"/>
      <c r="BL2" s="290"/>
      <c r="BM2" s="290"/>
      <c r="BN2" s="290"/>
      <c r="BO2" s="290"/>
      <c r="BP2" s="290"/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290"/>
      <c r="CI2" s="290"/>
      <c r="CJ2" s="290"/>
      <c r="CK2" s="290"/>
      <c r="CL2" s="290"/>
      <c r="CM2" s="290"/>
      <c r="CN2" s="290"/>
      <c r="CO2" s="290"/>
      <c r="CP2" s="290"/>
      <c r="CQ2" s="290"/>
      <c r="CR2" s="290"/>
      <c r="CS2" s="290"/>
      <c r="CT2" s="290"/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290"/>
      <c r="DM2" s="290"/>
      <c r="DN2" s="290"/>
      <c r="DO2" s="290"/>
      <c r="DP2" s="290"/>
      <c r="DQ2" s="290"/>
      <c r="DR2" s="290"/>
      <c r="DS2" s="290"/>
      <c r="DT2" s="290"/>
      <c r="DU2" s="290"/>
      <c r="DV2" s="290"/>
      <c r="DW2" s="290"/>
      <c r="DX2" s="290"/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290"/>
      <c r="EQ2" s="290"/>
      <c r="ER2" s="290"/>
      <c r="ES2" s="290"/>
      <c r="ET2" s="290"/>
    </row>
    <row r="3" spans="1:256" s="154" customFormat="1" ht="3" customHeight="1">
      <c r="A3" s="32"/>
      <c r="B3" s="372"/>
      <c r="C3" s="39"/>
      <c r="D3" s="373"/>
      <c r="E3" s="373"/>
      <c r="F3" s="373"/>
      <c r="G3" s="373"/>
      <c r="H3" s="373"/>
      <c r="I3" s="373"/>
      <c r="J3" s="373"/>
      <c r="K3" s="373"/>
      <c r="L3" s="72"/>
      <c r="M3" s="293"/>
      <c r="N3" s="293"/>
      <c r="O3" s="293"/>
      <c r="P3" s="293"/>
      <c r="Q3" s="294"/>
      <c r="R3" s="293"/>
      <c r="S3" s="295"/>
      <c r="T3" s="295"/>
      <c r="U3" s="295"/>
      <c r="V3" s="295"/>
    </row>
    <row r="4" spans="1:256" s="154" customFormat="1" ht="22.5">
      <c r="A4" s="32"/>
      <c r="B4" s="372"/>
      <c r="C4" s="39"/>
      <c r="D4" s="481" t="s">
        <v>276</v>
      </c>
      <c r="E4" s="482"/>
      <c r="F4" s="482"/>
      <c r="G4" s="482"/>
      <c r="H4" s="483"/>
      <c r="I4" s="296"/>
      <c r="M4" s="293"/>
      <c r="N4" s="293"/>
      <c r="O4" s="293"/>
      <c r="P4" s="293"/>
      <c r="Q4" s="294"/>
      <c r="R4" s="293"/>
      <c r="S4" s="295"/>
      <c r="T4" s="295"/>
      <c r="U4" s="295"/>
      <c r="V4" s="295"/>
    </row>
    <row r="5" spans="1:256" s="154" customFormat="1" ht="3" hidden="1" customHeight="1">
      <c r="A5" s="32"/>
      <c r="B5" s="372"/>
      <c r="C5" s="39"/>
      <c r="D5" s="373"/>
      <c r="E5" s="373"/>
      <c r="F5" s="373"/>
      <c r="G5" s="373"/>
      <c r="H5" s="21"/>
      <c r="I5" s="21"/>
      <c r="J5" s="21"/>
      <c r="K5" s="21"/>
      <c r="L5" s="20"/>
      <c r="M5" s="293"/>
      <c r="N5" s="293"/>
      <c r="O5" s="293"/>
      <c r="P5" s="293"/>
      <c r="Q5" s="294"/>
      <c r="R5" s="293"/>
      <c r="S5" s="295"/>
      <c r="T5" s="295"/>
      <c r="U5" s="295"/>
      <c r="V5" s="295"/>
    </row>
    <row r="6" spans="1:256" s="154" customFormat="1" ht="20.100000000000001" hidden="1" customHeight="1">
      <c r="A6" s="167"/>
      <c r="B6" s="167"/>
      <c r="C6" s="39"/>
      <c r="D6" s="484"/>
      <c r="E6" s="484"/>
      <c r="F6" s="485" t="s">
        <v>16</v>
      </c>
      <c r="G6" s="485"/>
      <c r="H6" s="21"/>
      <c r="I6" s="21"/>
      <c r="J6" s="155"/>
      <c r="K6" s="156"/>
      <c r="L6" s="156"/>
      <c r="M6" s="293"/>
      <c r="N6" s="293"/>
      <c r="O6" s="293"/>
      <c r="P6" s="293"/>
      <c r="Q6" s="294"/>
      <c r="R6" s="293"/>
      <c r="S6" s="295"/>
      <c r="T6" s="295"/>
      <c r="U6" s="295"/>
      <c r="V6" s="295"/>
    </row>
    <row r="7" spans="1:256" ht="45.75" customHeight="1">
      <c r="E7" s="487"/>
      <c r="F7" s="487"/>
      <c r="G7" s="487"/>
      <c r="H7" s="487"/>
      <c r="I7" s="487"/>
      <c r="J7" s="487"/>
      <c r="K7" s="487"/>
      <c r="L7" s="487"/>
    </row>
    <row r="8" spans="1:256" s="154" customFormat="1">
      <c r="A8" s="32"/>
      <c r="B8" s="372"/>
      <c r="C8" s="39"/>
      <c r="D8" s="470" t="s">
        <v>277</v>
      </c>
      <c r="E8" s="470"/>
      <c r="F8" s="470" t="s">
        <v>101</v>
      </c>
      <c r="G8" s="470"/>
      <c r="H8" s="470"/>
      <c r="I8" s="486" t="s">
        <v>102</v>
      </c>
      <c r="J8" s="486"/>
      <c r="K8" s="486"/>
      <c r="L8" s="486"/>
      <c r="M8" s="293"/>
      <c r="N8" s="293"/>
      <c r="O8" s="293"/>
      <c r="P8" s="293"/>
      <c r="Q8" s="294"/>
      <c r="R8" s="293"/>
      <c r="S8" s="295"/>
      <c r="T8" s="295"/>
      <c r="U8" s="295"/>
      <c r="V8" s="295"/>
    </row>
    <row r="9" spans="1:256" s="154" customFormat="1" ht="20.25" customHeight="1">
      <c r="A9" s="32"/>
      <c r="B9" s="372"/>
      <c r="C9" s="39"/>
      <c r="D9" s="423" t="s">
        <v>23</v>
      </c>
      <c r="E9" s="423" t="s">
        <v>109</v>
      </c>
      <c r="F9" s="477" t="s">
        <v>23</v>
      </c>
      <c r="G9" s="478"/>
      <c r="H9" s="171" t="s">
        <v>109</v>
      </c>
      <c r="I9" s="479" t="s">
        <v>23</v>
      </c>
      <c r="J9" s="479"/>
      <c r="K9" s="171" t="s">
        <v>109</v>
      </c>
      <c r="L9" s="171" t="s">
        <v>103</v>
      </c>
      <c r="M9" s="329"/>
      <c r="N9" s="329"/>
      <c r="O9" s="329"/>
      <c r="P9" s="329"/>
      <c r="Q9" s="330"/>
      <c r="R9" s="329"/>
      <c r="S9" s="295"/>
      <c r="T9" s="295"/>
      <c r="U9" s="295"/>
      <c r="V9" s="295"/>
    </row>
    <row r="10" spans="1:256" ht="12" customHeight="1">
      <c r="C10" s="70"/>
      <c r="D10" s="424" t="s">
        <v>24</v>
      </c>
      <c r="E10" s="424" t="s">
        <v>0</v>
      </c>
      <c r="F10" s="480" t="s">
        <v>1</v>
      </c>
      <c r="G10" s="480"/>
      <c r="H10" s="424" t="s">
        <v>2</v>
      </c>
      <c r="I10" s="480" t="s">
        <v>10</v>
      </c>
      <c r="J10" s="480"/>
      <c r="K10" s="424" t="s">
        <v>11</v>
      </c>
      <c r="L10" s="424" t="s">
        <v>29</v>
      </c>
      <c r="M10" s="329"/>
      <c r="N10" s="329"/>
      <c r="O10" s="329"/>
      <c r="P10" s="329"/>
      <c r="Q10" s="330"/>
      <c r="R10" s="329"/>
      <c r="S10" s="297"/>
      <c r="T10" s="297"/>
      <c r="U10" s="297"/>
      <c r="V10" s="297"/>
    </row>
    <row r="11" spans="1:256" s="154" customFormat="1" hidden="1">
      <c r="A11" s="372"/>
      <c r="B11" s="372"/>
      <c r="C11" s="39"/>
      <c r="D11" s="194">
        <v>0</v>
      </c>
      <c r="E11" s="195"/>
      <c r="F11" s="190" t="s">
        <v>105</v>
      </c>
      <c r="G11" s="190"/>
      <c r="H11" s="196"/>
      <c r="I11" s="192" t="s">
        <v>105</v>
      </c>
      <c r="J11" s="190"/>
      <c r="K11" s="196"/>
      <c r="L11" s="197"/>
      <c r="M11" s="331" t="s">
        <v>195</v>
      </c>
      <c r="N11" s="329"/>
      <c r="O11" s="329"/>
      <c r="P11" s="329" t="s">
        <v>196</v>
      </c>
      <c r="Q11" s="330" t="s">
        <v>197</v>
      </c>
      <c r="R11" s="329" t="s">
        <v>198</v>
      </c>
      <c r="S11" s="295"/>
      <c r="T11" s="295"/>
      <c r="U11" s="295"/>
      <c r="V11" s="295"/>
    </row>
    <row r="12" spans="1:256" s="65" customFormat="1" ht="15.75" hidden="1" customHeight="1">
      <c r="A12" s="36"/>
      <c r="B12" s="374" t="s">
        <v>110</v>
      </c>
      <c r="C12" s="468"/>
      <c r="D12" s="470">
        <v>1</v>
      </c>
      <c r="E12" s="471" t="s">
        <v>1211</v>
      </c>
      <c r="F12" s="430" t="s">
        <v>105</v>
      </c>
      <c r="G12" s="425">
        <v>0</v>
      </c>
      <c r="H12" s="303"/>
      <c r="I12" s="172" t="s">
        <v>105</v>
      </c>
      <c r="J12" s="304" t="s">
        <v>199</v>
      </c>
      <c r="K12" s="198"/>
      <c r="L12" s="219"/>
      <c r="M12" s="293">
        <f>mergeValue(H12)</f>
        <v>0</v>
      </c>
      <c r="N12" s="284"/>
      <c r="O12" s="284"/>
      <c r="P12" s="293" t="str">
        <f t="array" ref="P12">IF(ISERROR(MATCH(MID(Q12,1,250),MID(note_ter,1,250),0)),"n","y")</f>
        <v>n</v>
      </c>
      <c r="Q12" s="284" t="s">
        <v>1211</v>
      </c>
      <c r="R12" s="293" t="str">
        <f>K12&amp;"("&amp;L12&amp;")"</f>
        <v>()</v>
      </c>
      <c r="S12" s="374"/>
      <c r="T12" s="374"/>
      <c r="U12" s="232"/>
      <c r="V12" s="374"/>
      <c r="W12" s="374"/>
      <c r="X12" s="374"/>
      <c r="Y12" s="118"/>
      <c r="Z12" s="118"/>
      <c r="AA12" s="243"/>
      <c r="AB12" s="243"/>
      <c r="AC12" s="243"/>
      <c r="AD12" s="243"/>
      <c r="AE12" s="243"/>
      <c r="AF12" s="243"/>
      <c r="AG12" s="243"/>
      <c r="AH12" s="243"/>
      <c r="AI12" s="243"/>
      <c r="AJ12" s="243"/>
      <c r="AK12" s="243"/>
      <c r="AL12" s="243"/>
      <c r="AM12" s="243"/>
      <c r="AN12" s="243"/>
      <c r="AO12" s="243"/>
      <c r="AP12" s="243"/>
      <c r="AQ12" s="243"/>
      <c r="AR12" s="243"/>
      <c r="AS12" s="243"/>
      <c r="AT12" s="243"/>
      <c r="AU12" s="243"/>
      <c r="AV12" s="243"/>
      <c r="AW12" s="243"/>
      <c r="AX12" s="243"/>
      <c r="AY12" s="243"/>
      <c r="AZ12" s="243"/>
      <c r="BA12" s="243"/>
      <c r="BB12" s="243"/>
      <c r="BC12" s="243"/>
      <c r="BD12" s="243"/>
      <c r="BE12" s="243"/>
      <c r="BF12" s="243"/>
      <c r="BG12" s="243"/>
      <c r="BH12" s="243"/>
      <c r="BI12" s="243"/>
      <c r="BJ12" s="243"/>
      <c r="BK12" s="243"/>
      <c r="BL12" s="243"/>
      <c r="BM12" s="243"/>
      <c r="BN12" s="243"/>
      <c r="BO12" s="243"/>
      <c r="BP12" s="243"/>
      <c r="BQ12" s="243"/>
      <c r="BR12" s="243"/>
      <c r="BS12" s="243"/>
      <c r="BT12" s="243"/>
      <c r="BU12" s="243"/>
      <c r="BV12" s="118"/>
      <c r="BW12" s="118"/>
      <c r="BX12" s="118"/>
      <c r="BY12" s="118"/>
      <c r="BZ12" s="118"/>
      <c r="CA12" s="118"/>
      <c r="CB12" s="118"/>
      <c r="CC12" s="118"/>
      <c r="CD12" s="118"/>
      <c r="CE12" s="118"/>
    </row>
    <row r="13" spans="1:256" s="65" customFormat="1" ht="15" hidden="1" customHeight="1">
      <c r="A13" s="36"/>
      <c r="B13" s="374" t="s">
        <v>110</v>
      </c>
      <c r="C13" s="468"/>
      <c r="D13" s="470"/>
      <c r="E13" s="472"/>
      <c r="F13" s="474" t="s">
        <v>105</v>
      </c>
      <c r="G13" s="470">
        <v>1</v>
      </c>
      <c r="H13" s="467" t="s">
        <v>981</v>
      </c>
      <c r="I13" s="172" t="s">
        <v>105</v>
      </c>
      <c r="J13" s="304" t="s">
        <v>199</v>
      </c>
      <c r="K13" s="198"/>
      <c r="L13" s="219"/>
      <c r="M13" s="293" t="str">
        <f>mergeValue(H13)</f>
        <v>город Санкт-Петербург</v>
      </c>
      <c r="N13" s="284"/>
      <c r="O13" s="284"/>
      <c r="P13" s="284"/>
      <c r="Q13" s="284"/>
      <c r="R13" s="293" t="str">
        <f>K13&amp;"("&amp;L13&amp;")"</f>
        <v>()</v>
      </c>
      <c r="S13" s="374"/>
      <c r="T13" s="374"/>
      <c r="U13" s="232"/>
      <c r="V13" s="374"/>
      <c r="W13" s="374"/>
      <c r="X13" s="374"/>
      <c r="Y13" s="118"/>
      <c r="Z13" s="118"/>
      <c r="AA13" s="243"/>
      <c r="AB13" s="243"/>
      <c r="AC13" s="243"/>
      <c r="AD13" s="243"/>
      <c r="AE13" s="243"/>
      <c r="AF13" s="243"/>
      <c r="AG13" s="243"/>
      <c r="AH13" s="243"/>
      <c r="AI13" s="243"/>
      <c r="AJ13" s="243"/>
      <c r="AK13" s="243"/>
      <c r="AL13" s="243"/>
      <c r="AM13" s="243"/>
      <c r="AN13" s="243"/>
      <c r="AO13" s="243"/>
      <c r="AP13" s="243"/>
      <c r="AQ13" s="243"/>
      <c r="AR13" s="243"/>
      <c r="AS13" s="243"/>
      <c r="AT13" s="243"/>
      <c r="AU13" s="243"/>
      <c r="AV13" s="243"/>
      <c r="AW13" s="243"/>
      <c r="AX13" s="243"/>
      <c r="AY13" s="243"/>
      <c r="AZ13" s="243"/>
      <c r="BA13" s="243"/>
      <c r="BB13" s="243"/>
      <c r="BC13" s="243"/>
      <c r="BD13" s="243"/>
      <c r="BE13" s="243"/>
      <c r="BF13" s="243"/>
      <c r="BG13" s="243"/>
      <c r="BH13" s="243"/>
      <c r="BI13" s="243"/>
      <c r="BJ13" s="243"/>
      <c r="BK13" s="243"/>
      <c r="BL13" s="243"/>
      <c r="BM13" s="243"/>
      <c r="BN13" s="243"/>
      <c r="BO13" s="243"/>
      <c r="BP13" s="243"/>
      <c r="BQ13" s="243"/>
      <c r="BR13" s="243"/>
      <c r="BS13" s="243"/>
      <c r="BT13" s="243"/>
      <c r="BU13" s="243"/>
      <c r="BV13" s="118"/>
      <c r="BW13" s="118"/>
      <c r="BX13" s="118"/>
      <c r="BY13" s="118"/>
      <c r="BZ13" s="118"/>
      <c r="CA13" s="118"/>
      <c r="CB13" s="118"/>
      <c r="CC13" s="118"/>
      <c r="CD13" s="118"/>
      <c r="CE13" s="118"/>
    </row>
    <row r="14" spans="1:256" s="65" customFormat="1" ht="52.5" customHeight="1">
      <c r="A14" s="36"/>
      <c r="B14" s="374" t="s">
        <v>110</v>
      </c>
      <c r="C14" s="468"/>
      <c r="D14" s="470"/>
      <c r="E14" s="472"/>
      <c r="F14" s="475"/>
      <c r="G14" s="470"/>
      <c r="H14" s="467"/>
      <c r="I14" s="436" t="s">
        <v>105</v>
      </c>
      <c r="J14" s="425">
        <v>1</v>
      </c>
      <c r="K14" s="429" t="s">
        <v>1094</v>
      </c>
      <c r="L14" s="177" t="s">
        <v>1095</v>
      </c>
      <c r="M14" s="293" t="str">
        <f>mergeValue(H14)</f>
        <v>город Санкт-Петербург</v>
      </c>
      <c r="N14" s="284"/>
      <c r="O14" s="284"/>
      <c r="P14" s="284"/>
      <c r="Q14" s="284"/>
      <c r="R14" s="293" t="str">
        <f>K14&amp;" ("&amp;L14&amp;")"</f>
        <v>муниципальный округ Невская застава (40378000)</v>
      </c>
      <c r="S14" s="374"/>
      <c r="T14" s="374"/>
      <c r="U14" s="232"/>
      <c r="V14" s="374"/>
      <c r="W14" s="374"/>
      <c r="X14" s="374"/>
      <c r="Y14" s="118"/>
      <c r="Z14" s="118"/>
      <c r="AA14" s="243"/>
      <c r="AB14" s="243"/>
      <c r="AC14" s="243"/>
      <c r="AD14" s="243"/>
      <c r="AE14" s="243"/>
      <c r="AF14" s="243"/>
      <c r="AG14" s="243"/>
      <c r="AH14" s="243"/>
      <c r="AI14" s="243"/>
      <c r="AJ14" s="243"/>
      <c r="AK14" s="243"/>
      <c r="AL14" s="243"/>
      <c r="AM14" s="243"/>
      <c r="AN14" s="243"/>
      <c r="AO14" s="243"/>
      <c r="AP14" s="243"/>
      <c r="AQ14" s="243"/>
      <c r="AR14" s="243"/>
      <c r="AS14" s="243"/>
      <c r="AT14" s="243"/>
      <c r="AU14" s="243"/>
      <c r="AV14" s="243"/>
      <c r="AW14" s="243"/>
      <c r="AX14" s="243"/>
      <c r="AY14" s="243"/>
      <c r="AZ14" s="243"/>
      <c r="BA14" s="243"/>
      <c r="BB14" s="243"/>
      <c r="BC14" s="243"/>
      <c r="BD14" s="243"/>
      <c r="BE14" s="243"/>
      <c r="BF14" s="243"/>
      <c r="BG14" s="243"/>
      <c r="BH14" s="243"/>
      <c r="BI14" s="243"/>
      <c r="BJ14" s="243"/>
      <c r="BK14" s="243"/>
      <c r="BL14" s="243"/>
      <c r="BM14" s="243"/>
      <c r="BN14" s="243"/>
      <c r="BO14" s="243"/>
      <c r="BP14" s="243"/>
      <c r="BQ14" s="243"/>
      <c r="BR14" s="243"/>
      <c r="BS14" s="243"/>
      <c r="BT14" s="243"/>
      <c r="BU14" s="243"/>
      <c r="BV14" s="118"/>
      <c r="BW14" s="118"/>
      <c r="BX14" s="118"/>
      <c r="BY14" s="118"/>
      <c r="BZ14" s="118"/>
      <c r="CA14" s="118"/>
      <c r="CB14" s="118"/>
      <c r="CC14" s="118"/>
      <c r="CD14" s="118"/>
      <c r="CE14" s="118"/>
    </row>
    <row r="15" spans="1:256" s="65" customFormat="1" ht="0.95" customHeight="1">
      <c r="A15" s="36"/>
      <c r="B15" s="36"/>
      <c r="C15" s="468"/>
      <c r="D15" s="470"/>
      <c r="E15" s="472"/>
      <c r="F15" s="476"/>
      <c r="G15" s="470"/>
      <c r="H15" s="467"/>
      <c r="I15" s="182" t="s">
        <v>105</v>
      </c>
      <c r="J15" s="182"/>
      <c r="K15" s="198" t="s">
        <v>105</v>
      </c>
      <c r="L15" s="219"/>
      <c r="M15" s="284"/>
      <c r="N15" s="284"/>
      <c r="O15" s="284"/>
      <c r="P15" s="284"/>
      <c r="Q15" s="293"/>
      <c r="R15" s="284"/>
      <c r="S15" s="374"/>
      <c r="T15" s="374"/>
      <c r="U15" s="232"/>
      <c r="V15" s="374"/>
      <c r="W15" s="374"/>
      <c r="X15" s="374"/>
      <c r="Y15" s="118"/>
      <c r="Z15" s="118"/>
      <c r="AA15" s="243"/>
      <c r="AB15" s="243"/>
      <c r="AC15" s="243"/>
      <c r="AD15" s="243"/>
      <c r="AE15" s="243"/>
      <c r="AF15" s="243"/>
      <c r="AG15" s="243"/>
      <c r="AH15" s="243"/>
      <c r="AI15" s="243"/>
      <c r="AJ15" s="243"/>
      <c r="AK15" s="243"/>
      <c r="AL15" s="243"/>
      <c r="AM15" s="243"/>
      <c r="AN15" s="243"/>
      <c r="AO15" s="243"/>
      <c r="AP15" s="243"/>
      <c r="AQ15" s="243"/>
      <c r="AR15" s="243"/>
      <c r="AS15" s="243"/>
      <c r="AT15" s="243"/>
      <c r="AU15" s="243"/>
      <c r="AV15" s="243"/>
      <c r="AW15" s="243"/>
      <c r="AX15" s="243"/>
      <c r="AY15" s="243"/>
      <c r="AZ15" s="243"/>
      <c r="BA15" s="243"/>
      <c r="BB15" s="243"/>
      <c r="BC15" s="243"/>
      <c r="BD15" s="243"/>
      <c r="BE15" s="243"/>
      <c r="BF15" s="243"/>
      <c r="BG15" s="243"/>
      <c r="BH15" s="243"/>
      <c r="BI15" s="243"/>
      <c r="BJ15" s="243"/>
      <c r="BK15" s="243"/>
      <c r="BL15" s="243"/>
      <c r="BM15" s="243"/>
      <c r="BN15" s="243"/>
      <c r="BO15" s="243"/>
      <c r="BP15" s="243"/>
      <c r="BQ15" s="243"/>
      <c r="BR15" s="243"/>
      <c r="BS15" s="243"/>
      <c r="BT15" s="243"/>
      <c r="BU15" s="243"/>
      <c r="BV15" s="118"/>
      <c r="BW15" s="118"/>
      <c r="BX15" s="118"/>
      <c r="BY15" s="118"/>
      <c r="BZ15" s="118"/>
      <c r="CA15" s="118"/>
      <c r="CB15" s="118"/>
      <c r="CC15" s="118"/>
      <c r="CD15" s="118"/>
      <c r="CE15" s="118"/>
    </row>
    <row r="16" spans="1:256" s="65" customFormat="1" ht="0.95" customHeight="1">
      <c r="A16" s="36"/>
      <c r="B16" s="36"/>
      <c r="C16" s="469"/>
      <c r="D16" s="470"/>
      <c r="E16" s="473"/>
      <c r="F16" s="172" t="s">
        <v>105</v>
      </c>
      <c r="G16" s="182" t="s">
        <v>105</v>
      </c>
      <c r="H16" s="198" t="s">
        <v>105</v>
      </c>
      <c r="I16" s="182" t="s">
        <v>105</v>
      </c>
      <c r="J16" s="182"/>
      <c r="K16" s="218"/>
      <c r="L16" s="219"/>
      <c r="M16" s="284"/>
      <c r="N16" s="284"/>
      <c r="O16" s="284"/>
      <c r="P16" s="284"/>
      <c r="Q16" s="293"/>
      <c r="R16" s="284"/>
      <c r="S16" s="374"/>
      <c r="T16" s="374"/>
      <c r="U16" s="232"/>
      <c r="V16" s="374"/>
      <c r="W16" s="374"/>
      <c r="X16" s="374"/>
      <c r="Y16" s="118"/>
      <c r="Z16" s="118"/>
      <c r="AA16" s="243"/>
      <c r="AB16" s="243"/>
      <c r="AC16" s="243"/>
      <c r="AD16" s="243"/>
      <c r="AE16" s="243"/>
      <c r="AF16" s="243"/>
      <c r="AG16" s="243"/>
      <c r="AH16" s="243"/>
      <c r="AI16" s="243"/>
      <c r="AJ16" s="243"/>
      <c r="AK16" s="243"/>
      <c r="AL16" s="243"/>
      <c r="AM16" s="243"/>
      <c r="AN16" s="243"/>
      <c r="AO16" s="243"/>
      <c r="AP16" s="243"/>
      <c r="AQ16" s="243"/>
      <c r="AR16" s="243"/>
      <c r="AS16" s="243"/>
      <c r="AT16" s="243"/>
      <c r="AU16" s="243"/>
      <c r="AV16" s="243"/>
      <c r="AW16" s="243"/>
      <c r="AX16" s="243"/>
      <c r="AY16" s="243"/>
      <c r="AZ16" s="243"/>
      <c r="BA16" s="243"/>
      <c r="BB16" s="243"/>
      <c r="BC16" s="243"/>
      <c r="BD16" s="243"/>
      <c r="BE16" s="243"/>
      <c r="BF16" s="243"/>
      <c r="BG16" s="243"/>
      <c r="BH16" s="243"/>
      <c r="BI16" s="243"/>
      <c r="BJ16" s="243"/>
      <c r="BK16" s="243"/>
      <c r="BL16" s="243"/>
      <c r="BM16" s="243"/>
      <c r="BN16" s="243"/>
      <c r="BO16" s="243"/>
      <c r="BP16" s="243"/>
      <c r="BQ16" s="243"/>
      <c r="BR16" s="243"/>
      <c r="BS16" s="243"/>
      <c r="BT16" s="243"/>
      <c r="BU16" s="243"/>
      <c r="BV16" s="118"/>
      <c r="BW16" s="118"/>
      <c r="BX16" s="118"/>
      <c r="BY16" s="118"/>
      <c r="BZ16" s="118"/>
      <c r="CA16" s="118"/>
      <c r="CB16" s="118"/>
      <c r="CC16" s="118"/>
      <c r="CD16" s="118"/>
      <c r="CE16" s="118"/>
    </row>
    <row r="17" spans="1:22" s="154" customFormat="1" hidden="1">
      <c r="A17" s="372"/>
      <c r="B17" s="372" t="s">
        <v>119</v>
      </c>
      <c r="C17" s="39"/>
      <c r="D17" s="172"/>
      <c r="E17" s="178" t="s">
        <v>105</v>
      </c>
      <c r="F17" s="174" t="s">
        <v>105</v>
      </c>
      <c r="G17" s="174"/>
      <c r="H17" s="174"/>
      <c r="I17" s="174" t="s">
        <v>105</v>
      </c>
      <c r="J17" s="174"/>
      <c r="K17" s="174"/>
      <c r="L17" s="175"/>
      <c r="M17" s="331"/>
      <c r="N17" s="329"/>
      <c r="O17" s="329"/>
      <c r="P17" s="329"/>
      <c r="Q17" s="330" t="s">
        <v>278</v>
      </c>
      <c r="R17" s="329"/>
      <c r="S17" s="295"/>
      <c r="T17" s="295"/>
      <c r="U17" s="295"/>
      <c r="V17" s="295"/>
    </row>
    <row r="18" spans="1:22" s="154" customFormat="1" ht="21" customHeight="1">
      <c r="A18" s="32"/>
      <c r="B18" s="372"/>
      <c r="C18" s="153"/>
      <c r="D18" s="298"/>
      <c r="E18" s="298"/>
      <c r="F18" s="298"/>
      <c r="G18" s="298"/>
      <c r="H18" s="298"/>
      <c r="I18" s="298"/>
      <c r="J18" s="298"/>
      <c r="K18" s="298"/>
      <c r="L18" s="298"/>
      <c r="M18" s="329"/>
      <c r="N18" s="329"/>
      <c r="O18" s="329"/>
      <c r="P18" s="329"/>
      <c r="Q18" s="330"/>
      <c r="R18" s="329"/>
      <c r="S18" s="295"/>
      <c r="T18" s="295"/>
      <c r="U18" s="295"/>
      <c r="V18" s="295"/>
    </row>
    <row r="19" spans="1:22" s="154" customFormat="1">
      <c r="A19" s="32"/>
      <c r="B19" s="372"/>
      <c r="C19" s="153"/>
      <c r="D19" s="372"/>
      <c r="E19" s="372"/>
      <c r="F19" s="372"/>
      <c r="G19" s="372"/>
      <c r="H19" s="372"/>
      <c r="I19" s="372"/>
      <c r="J19" s="372"/>
      <c r="K19" s="372"/>
      <c r="L19" s="372"/>
      <c r="M19" s="293"/>
      <c r="N19" s="293"/>
      <c r="O19" s="293"/>
      <c r="P19" s="293"/>
      <c r="Q19" s="294"/>
      <c r="R19" s="293"/>
      <c r="S19" s="295"/>
      <c r="T19" s="295"/>
      <c r="U19" s="295"/>
      <c r="V19" s="295"/>
    </row>
    <row r="20" spans="1:22" s="154" customFormat="1" ht="0.75" customHeight="1">
      <c r="A20" s="32"/>
      <c r="B20" s="372"/>
      <c r="C20" s="153"/>
      <c r="D20" s="372"/>
      <c r="E20" s="372"/>
      <c r="F20" s="372"/>
      <c r="G20" s="372"/>
      <c r="H20" s="372"/>
      <c r="I20" s="372"/>
      <c r="J20" s="372"/>
      <c r="K20" s="372"/>
      <c r="L20" s="372"/>
      <c r="M20" s="293"/>
      <c r="N20" s="293"/>
      <c r="O20" s="293"/>
      <c r="P20" s="293"/>
      <c r="Q20" s="294"/>
      <c r="R20" s="293"/>
      <c r="S20" s="295"/>
      <c r="T20" s="295"/>
      <c r="U20" s="295"/>
      <c r="V20" s="295"/>
    </row>
    <row r="21" spans="1:22" s="158" customFormat="1" ht="10.5">
      <c r="A21" s="157"/>
      <c r="C21" s="159"/>
      <c r="D21" s="168"/>
      <c r="E21" s="168"/>
      <c r="M21" s="293"/>
      <c r="N21" s="293"/>
      <c r="O21" s="293"/>
      <c r="P21" s="293"/>
      <c r="Q21" s="294"/>
      <c r="R21" s="293"/>
      <c r="S21" s="295"/>
      <c r="T21" s="295"/>
      <c r="U21" s="295"/>
      <c r="V21" s="295"/>
    </row>
    <row r="22" spans="1:22" s="158" customFormat="1" ht="10.5">
      <c r="A22" s="157"/>
      <c r="C22" s="159"/>
      <c r="D22" s="168"/>
      <c r="E22" s="168"/>
      <c r="M22" s="293"/>
      <c r="N22" s="293"/>
      <c r="O22" s="293"/>
      <c r="P22" s="293"/>
      <c r="Q22" s="294"/>
      <c r="R22" s="293"/>
      <c r="S22" s="295"/>
      <c r="T22" s="295"/>
      <c r="U22" s="295"/>
      <c r="V22" s="295"/>
    </row>
  </sheetData>
  <sheetProtection algorithmName="SHA-512" hashValue="wmC7vDn7qjSyc+Q9PR0j6Y2JB6LC5wDRtsZwBhImGjm2fDqzwQdGYYlEVbsKjzlzitVAD+aIeVf8inAlcHlhYQ==" saltValue="QbL6yWe/mRM8RhCAIsRhaw==" spinCount="100000" sheet="1" objects="1" scenarios="1" formatColumns="0" formatRows="0"/>
  <mergeCells count="17"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  <mergeCell ref="E7:L7"/>
    <mergeCell ref="H13:H15"/>
    <mergeCell ref="C12:C16"/>
    <mergeCell ref="D12:D16"/>
    <mergeCell ref="E12:E16"/>
    <mergeCell ref="F13:F15"/>
    <mergeCell ref="G13:G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 xr:uid="{00000000-0002-0000-0300-000000000000}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07"/>
  <dimension ref="A1:AL33"/>
  <sheetViews>
    <sheetView showGridLines="0" topLeftCell="C3" zoomScaleNormal="100" workbookViewId="0">
      <selection activeCell="I39" sqref="I39"/>
    </sheetView>
  </sheetViews>
  <sheetFormatPr defaultRowHeight="15"/>
  <cols>
    <col min="1" max="1" width="6.42578125" style="204" hidden="1" customWidth="1"/>
    <col min="2" max="2" width="2" style="204" hidden="1" customWidth="1"/>
    <col min="3" max="3" width="3.7109375" style="204" customWidth="1"/>
    <col min="4" max="4" width="4.28515625" style="204" customWidth="1"/>
    <col min="5" max="5" width="45" style="204" customWidth="1"/>
    <col min="6" max="6" width="6.42578125" style="204" bestFit="1" customWidth="1"/>
    <col min="7" max="7" width="4.42578125" style="204" customWidth="1"/>
    <col min="8" max="8" width="5.5703125" style="204" customWidth="1"/>
    <col min="9" max="9" width="52.85546875" style="204" customWidth="1"/>
    <col min="10" max="10" width="7" style="204" bestFit="1" customWidth="1"/>
    <col min="11" max="11" width="3.7109375" style="204" bestFit="1" customWidth="1"/>
    <col min="12" max="12" width="6.28515625" style="204" bestFit="1" customWidth="1"/>
    <col min="13" max="13" width="61" style="204" customWidth="1"/>
    <col min="14" max="15" width="9.140625" style="205"/>
    <col min="16" max="16" width="9.140625" style="233"/>
    <col min="17" max="38" width="9.140625" style="205"/>
    <col min="39" max="16384" width="9.140625" style="204"/>
  </cols>
  <sheetData>
    <row r="1" spans="1:38" hidden="1"/>
    <row r="2" spans="1:38" hidden="1"/>
    <row r="3" spans="1:38" ht="10.5" customHeight="1"/>
    <row r="4" spans="1:38" ht="19.5" customHeight="1">
      <c r="A4" s="206"/>
      <c r="B4" s="206"/>
      <c r="D4" s="490" t="str">
        <f>Титульный!E5</f>
        <v>Информация об условиях, на которых осуществляется поставка товаров (оказание услуг)</v>
      </c>
      <c r="E4" s="491"/>
      <c r="F4" s="491"/>
      <c r="G4" s="491"/>
      <c r="H4" s="491"/>
      <c r="I4" s="492"/>
      <c r="J4" s="205"/>
      <c r="K4" s="205"/>
      <c r="L4" s="205"/>
      <c r="M4" s="205"/>
    </row>
    <row r="5" spans="1:38" s="208" customFormat="1" ht="15.75">
      <c r="A5" s="206"/>
      <c r="B5" s="206"/>
      <c r="C5" s="206"/>
      <c r="D5" s="493" t="str">
        <f>IF(org=0,"Не определено",org)</f>
        <v>ООО "АНМ" (Александро-Невская мануфактура)</v>
      </c>
      <c r="E5" s="494"/>
      <c r="F5" s="494"/>
      <c r="G5" s="494"/>
      <c r="H5" s="494"/>
      <c r="I5" s="495"/>
      <c r="J5" s="207"/>
      <c r="K5" s="207"/>
      <c r="L5" s="207"/>
      <c r="M5" s="207"/>
      <c r="N5" s="207"/>
      <c r="O5" s="207"/>
      <c r="P5" s="234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</row>
    <row r="6" spans="1:38" s="415" customFormat="1" ht="5.25" hidden="1">
      <c r="A6" s="498"/>
      <c r="B6" s="498"/>
      <c r="C6" s="498"/>
      <c r="D6" s="498"/>
      <c r="E6" s="498"/>
      <c r="F6" s="498"/>
      <c r="G6" s="414"/>
      <c r="H6" s="414"/>
      <c r="I6" s="414"/>
      <c r="J6" s="414"/>
      <c r="K6" s="414"/>
      <c r="N6" s="416"/>
      <c r="O6" s="416"/>
      <c r="P6" s="416"/>
      <c r="Q6" s="416"/>
      <c r="R6" s="416"/>
      <c r="S6" s="416"/>
      <c r="T6" s="416"/>
      <c r="U6" s="416"/>
      <c r="V6" s="416"/>
      <c r="W6" s="416"/>
      <c r="X6" s="416"/>
      <c r="Y6" s="416"/>
      <c r="Z6" s="416"/>
      <c r="AA6" s="416"/>
      <c r="AB6" s="416"/>
      <c r="AC6" s="416"/>
      <c r="AD6" s="416"/>
      <c r="AE6" s="416"/>
      <c r="AF6" s="416"/>
      <c r="AG6" s="416"/>
      <c r="AH6" s="416"/>
      <c r="AI6" s="416"/>
      <c r="AJ6" s="416"/>
      <c r="AK6" s="416"/>
      <c r="AL6" s="416"/>
    </row>
    <row r="7" spans="1:38" s="413" customFormat="1" ht="5.25" hidden="1">
      <c r="A7" s="498"/>
      <c r="B7" s="498"/>
      <c r="C7" s="498"/>
      <c r="D7" s="498"/>
      <c r="E7" s="498"/>
      <c r="F7" s="498"/>
      <c r="N7" s="368"/>
      <c r="O7" s="368"/>
      <c r="P7" s="368"/>
      <c r="Q7" s="368"/>
      <c r="R7" s="368"/>
      <c r="S7" s="368"/>
      <c r="T7" s="368"/>
      <c r="U7" s="368"/>
      <c r="V7" s="368"/>
      <c r="W7" s="368"/>
      <c r="X7" s="368"/>
      <c r="Y7" s="368"/>
      <c r="Z7" s="368"/>
      <c r="AA7" s="368"/>
      <c r="AB7" s="368"/>
      <c r="AC7" s="368"/>
      <c r="AD7" s="368"/>
      <c r="AE7" s="368"/>
      <c r="AF7" s="368"/>
      <c r="AG7" s="368"/>
      <c r="AH7" s="368"/>
      <c r="AI7" s="368"/>
      <c r="AJ7" s="368"/>
      <c r="AK7" s="368"/>
      <c r="AL7" s="368"/>
    </row>
    <row r="8" spans="1:38" s="413" customFormat="1" ht="5.25" hidden="1">
      <c r="B8" s="497"/>
      <c r="C8" s="497"/>
      <c r="D8" s="497"/>
      <c r="E8" s="496"/>
      <c r="F8" s="496"/>
      <c r="N8" s="368"/>
      <c r="O8" s="368"/>
      <c r="P8" s="368"/>
      <c r="Q8" s="368"/>
      <c r="R8" s="368"/>
      <c r="S8" s="368"/>
      <c r="T8" s="368"/>
      <c r="U8" s="368"/>
      <c r="V8" s="368"/>
      <c r="W8" s="368"/>
      <c r="X8" s="368"/>
      <c r="Y8" s="368"/>
      <c r="Z8" s="368"/>
      <c r="AA8" s="368"/>
      <c r="AB8" s="368"/>
      <c r="AC8" s="368"/>
      <c r="AD8" s="368"/>
      <c r="AE8" s="368"/>
      <c r="AF8" s="368"/>
      <c r="AG8" s="368"/>
      <c r="AH8" s="368"/>
      <c r="AI8" s="368"/>
      <c r="AJ8" s="368"/>
      <c r="AK8" s="368"/>
      <c r="AL8" s="368"/>
    </row>
    <row r="9" spans="1:38" s="413" customFormat="1" ht="5.25" hidden="1">
      <c r="B9" s="497"/>
      <c r="C9" s="497"/>
      <c r="D9" s="497"/>
      <c r="E9" s="496"/>
      <c r="F9" s="496"/>
      <c r="N9" s="368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8"/>
      <c r="AC9" s="368"/>
      <c r="AD9" s="368"/>
      <c r="AE9" s="368"/>
      <c r="AF9" s="368"/>
      <c r="AG9" s="368"/>
      <c r="AH9" s="368"/>
      <c r="AI9" s="368"/>
      <c r="AJ9" s="368"/>
      <c r="AK9" s="368"/>
      <c r="AL9" s="368"/>
    </row>
    <row r="10" spans="1:38" s="413" customFormat="1" ht="5.25" hidden="1">
      <c r="B10" s="497"/>
      <c r="C10" s="497"/>
      <c r="D10" s="497"/>
      <c r="E10" s="496"/>
      <c r="F10" s="496"/>
      <c r="N10" s="368"/>
      <c r="O10" s="368"/>
      <c r="P10" s="368"/>
      <c r="Q10" s="368"/>
      <c r="R10" s="368"/>
      <c r="S10" s="368"/>
      <c r="T10" s="368"/>
      <c r="U10" s="368"/>
      <c r="V10" s="368"/>
      <c r="W10" s="368"/>
      <c r="X10" s="368"/>
      <c r="Y10" s="368"/>
      <c r="Z10" s="368"/>
      <c r="AA10" s="368"/>
      <c r="AB10" s="368"/>
      <c r="AC10" s="368"/>
      <c r="AD10" s="368"/>
      <c r="AE10" s="368"/>
      <c r="AF10" s="368"/>
      <c r="AG10" s="368"/>
      <c r="AH10" s="368"/>
      <c r="AI10" s="368"/>
      <c r="AJ10" s="368"/>
      <c r="AK10" s="368"/>
      <c r="AL10" s="368"/>
    </row>
    <row r="11" spans="1:38" s="413" customFormat="1" ht="5.25" hidden="1">
      <c r="B11" s="497"/>
      <c r="C11" s="497"/>
      <c r="D11" s="497"/>
      <c r="E11" s="496"/>
      <c r="F11" s="496"/>
      <c r="N11" s="368"/>
      <c r="O11" s="368"/>
      <c r="P11" s="368"/>
      <c r="Q11" s="368"/>
      <c r="R11" s="368"/>
      <c r="S11" s="368"/>
      <c r="T11" s="368"/>
      <c r="U11" s="368"/>
      <c r="V11" s="368"/>
      <c r="W11" s="368"/>
      <c r="X11" s="368"/>
      <c r="Y11" s="368"/>
      <c r="Z11" s="368"/>
      <c r="AA11" s="368"/>
      <c r="AB11" s="368"/>
      <c r="AC11" s="368"/>
      <c r="AD11" s="368"/>
      <c r="AE11" s="368"/>
      <c r="AF11" s="368"/>
      <c r="AG11" s="368"/>
      <c r="AH11" s="368"/>
      <c r="AI11" s="368"/>
      <c r="AJ11" s="368"/>
      <c r="AK11" s="368"/>
      <c r="AL11" s="368"/>
    </row>
    <row r="12" spans="1:38" s="413" customFormat="1" ht="5.25">
      <c r="A12" s="366"/>
      <c r="B12" s="497"/>
      <c r="C12" s="497"/>
      <c r="D12" s="497"/>
      <c r="E12" s="367"/>
      <c r="F12" s="366"/>
      <c r="G12" s="367"/>
      <c r="H12" s="367"/>
      <c r="I12" s="366"/>
      <c r="J12" s="366"/>
      <c r="K12" s="367"/>
      <c r="N12" s="368"/>
      <c r="O12" s="368"/>
      <c r="P12" s="368"/>
      <c r="Q12" s="368"/>
      <c r="R12" s="368"/>
      <c r="S12" s="368"/>
      <c r="T12" s="368"/>
      <c r="U12" s="368"/>
      <c r="V12" s="368"/>
      <c r="W12" s="368"/>
      <c r="X12" s="368"/>
      <c r="Y12" s="368"/>
      <c r="Z12" s="368"/>
      <c r="AA12" s="368"/>
      <c r="AB12" s="368"/>
      <c r="AC12" s="368"/>
      <c r="AD12" s="368"/>
      <c r="AE12" s="368"/>
      <c r="AF12" s="368"/>
      <c r="AG12" s="368"/>
      <c r="AH12" s="368"/>
      <c r="AI12" s="368"/>
      <c r="AJ12" s="368"/>
      <c r="AK12" s="368"/>
      <c r="AL12" s="368"/>
    </row>
    <row r="13" spans="1:38" s="413" customFormat="1" ht="51" customHeight="1">
      <c r="B13" s="366"/>
      <c r="C13" s="366"/>
      <c r="D13" s="366"/>
      <c r="E13" s="367"/>
      <c r="F13" s="427"/>
      <c r="G13" s="366"/>
      <c r="H13" s="366"/>
      <c r="I13" s="366"/>
      <c r="J13" s="366"/>
      <c r="K13" s="367"/>
      <c r="N13" s="368"/>
      <c r="O13" s="368"/>
      <c r="P13" s="368"/>
      <c r="Q13" s="368"/>
      <c r="R13" s="368"/>
      <c r="S13" s="368"/>
      <c r="T13" s="368"/>
      <c r="U13" s="368"/>
      <c r="V13" s="368"/>
      <c r="W13" s="368"/>
      <c r="X13" s="368"/>
      <c r="Y13" s="368"/>
      <c r="Z13" s="368"/>
      <c r="AA13" s="368"/>
      <c r="AB13" s="368"/>
      <c r="AC13" s="368"/>
      <c r="AD13" s="368"/>
      <c r="AE13" s="368"/>
      <c r="AF13" s="368"/>
      <c r="AG13" s="368"/>
      <c r="AH13" s="368"/>
      <c r="AI13" s="368"/>
      <c r="AJ13" s="368"/>
      <c r="AK13" s="368"/>
      <c r="AL13" s="368"/>
    </row>
    <row r="14" spans="1:38" s="364" customFormat="1" ht="5.25" hidden="1">
      <c r="B14" s="499"/>
      <c r="C14" s="499"/>
      <c r="D14" s="499"/>
      <c r="E14" s="365"/>
      <c r="F14" s="366"/>
      <c r="G14" s="366"/>
      <c r="H14" s="366"/>
      <c r="I14" s="366"/>
      <c r="J14" s="366"/>
      <c r="K14" s="367"/>
      <c r="N14" s="368"/>
      <c r="O14" s="368"/>
      <c r="P14" s="368"/>
      <c r="Q14" s="368"/>
      <c r="R14" s="368"/>
      <c r="S14" s="368"/>
      <c r="T14" s="368"/>
      <c r="U14" s="368"/>
      <c r="V14" s="368"/>
      <c r="W14" s="368"/>
      <c r="X14" s="368"/>
      <c r="Y14" s="368"/>
      <c r="Z14" s="368"/>
      <c r="AA14" s="368"/>
      <c r="AB14" s="368"/>
      <c r="AC14" s="368"/>
      <c r="AD14" s="368"/>
      <c r="AE14" s="368"/>
      <c r="AF14" s="368"/>
      <c r="AG14" s="368"/>
      <c r="AH14" s="368"/>
      <c r="AI14" s="368"/>
      <c r="AJ14" s="368"/>
      <c r="AK14" s="368"/>
      <c r="AL14" s="368"/>
    </row>
    <row r="15" spans="1:38" ht="3" hidden="1" customHeight="1"/>
    <row r="16" spans="1:38" ht="0.2" customHeight="1"/>
    <row r="17" spans="1:38" s="208" customFormat="1" ht="0.2" customHeight="1">
      <c r="A17" s="211"/>
      <c r="B17" s="211"/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09"/>
      <c r="N17" s="207"/>
      <c r="O17" s="207"/>
      <c r="P17" s="234"/>
      <c r="Q17" s="207"/>
      <c r="R17" s="207"/>
      <c r="S17" s="207"/>
      <c r="T17" s="207"/>
      <c r="U17" s="207"/>
      <c r="V17" s="207"/>
      <c r="W17" s="207"/>
      <c r="X17" s="207"/>
      <c r="Y17" s="207"/>
      <c r="Z17" s="207"/>
      <c r="AA17" s="207"/>
      <c r="AB17" s="207"/>
      <c r="AC17" s="207"/>
      <c r="AD17" s="207"/>
      <c r="AE17" s="207"/>
      <c r="AF17" s="207"/>
      <c r="AG17" s="207"/>
      <c r="AH17" s="207"/>
      <c r="AI17" s="207"/>
      <c r="AJ17" s="207"/>
      <c r="AK17" s="207"/>
      <c r="AL17" s="207"/>
    </row>
    <row r="18" spans="1:38" ht="23.25" customHeight="1">
      <c r="A18" s="488"/>
      <c r="B18" s="162"/>
      <c r="C18" s="162"/>
      <c r="D18" s="489" t="s">
        <v>83</v>
      </c>
      <c r="E18" s="489"/>
      <c r="F18" s="506" t="s">
        <v>277</v>
      </c>
      <c r="G18" s="506"/>
      <c r="H18" s="506"/>
      <c r="I18" s="506"/>
      <c r="J18" s="506" t="s">
        <v>326</v>
      </c>
      <c r="K18" s="506"/>
      <c r="L18" s="506"/>
      <c r="M18" s="506"/>
    </row>
    <row r="19" spans="1:38" ht="23.25" customHeight="1">
      <c r="A19" s="488"/>
      <c r="B19" s="163"/>
      <c r="C19" s="164"/>
      <c r="D19" s="426" t="s">
        <v>23</v>
      </c>
      <c r="E19" s="426" t="s">
        <v>109</v>
      </c>
      <c r="F19" s="426" t="s">
        <v>104</v>
      </c>
      <c r="G19" s="513" t="s">
        <v>23</v>
      </c>
      <c r="H19" s="514"/>
      <c r="I19" s="426" t="s">
        <v>109</v>
      </c>
      <c r="J19" s="426" t="s">
        <v>104</v>
      </c>
      <c r="K19" s="513" t="s">
        <v>23</v>
      </c>
      <c r="L19" s="514"/>
      <c r="M19" s="426" t="s">
        <v>109</v>
      </c>
    </row>
    <row r="20" spans="1:38" s="166" customFormat="1" ht="14.25" customHeight="1">
      <c r="A20" s="73"/>
      <c r="B20" s="73"/>
      <c r="C20" s="73"/>
      <c r="D20" s="180" t="s">
        <v>24</v>
      </c>
      <c r="E20" s="180" t="s">
        <v>0</v>
      </c>
      <c r="F20" s="180" t="s">
        <v>1</v>
      </c>
      <c r="G20" s="511" t="s">
        <v>2</v>
      </c>
      <c r="H20" s="512"/>
      <c r="I20" s="180" t="s">
        <v>10</v>
      </c>
      <c r="J20" s="180" t="s">
        <v>11</v>
      </c>
      <c r="K20" s="511" t="s">
        <v>29</v>
      </c>
      <c r="L20" s="512"/>
      <c r="M20" s="180" t="s">
        <v>30</v>
      </c>
      <c r="N20" s="179"/>
      <c r="O20" s="205"/>
      <c r="P20" s="235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79"/>
      <c r="AG20" s="179"/>
      <c r="AH20" s="179"/>
      <c r="AI20" s="179"/>
      <c r="AJ20" s="179"/>
      <c r="AK20" s="179"/>
      <c r="AL20" s="179"/>
    </row>
    <row r="21" spans="1:38" hidden="1">
      <c r="A21" s="212"/>
      <c r="B21" s="165"/>
      <c r="C21" s="165"/>
      <c r="D21" s="189"/>
      <c r="E21" s="190"/>
      <c r="F21" s="191"/>
      <c r="G21" s="190"/>
      <c r="H21" s="190"/>
      <c r="I21" s="191"/>
      <c r="J21" s="191"/>
      <c r="K21" s="192"/>
      <c r="L21" s="190"/>
      <c r="M21" s="193"/>
    </row>
    <row r="22" spans="1:38" ht="45" customHeight="1">
      <c r="A22" s="55"/>
      <c r="B22" s="55"/>
      <c r="C22" s="39"/>
      <c r="D22" s="505" t="s">
        <v>24</v>
      </c>
      <c r="E22" s="500" t="s">
        <v>1212</v>
      </c>
      <c r="F22" s="503" t="s">
        <v>17</v>
      </c>
      <c r="G22" s="507"/>
      <c r="H22" s="470">
        <v>1</v>
      </c>
      <c r="I22" s="509"/>
      <c r="J22" s="503" t="s">
        <v>17</v>
      </c>
      <c r="K22" s="186" t="s">
        <v>105</v>
      </c>
      <c r="L22" s="428" t="s">
        <v>24</v>
      </c>
      <c r="M22" s="202" t="s">
        <v>105</v>
      </c>
      <c r="X22" s="205" t="s">
        <v>1213</v>
      </c>
      <c r="Y22" s="205" t="s">
        <v>106</v>
      </c>
      <c r="Z22" s="205">
        <v>1705000</v>
      </c>
    </row>
    <row r="23" spans="1:38" ht="15" hidden="1" customHeight="1">
      <c r="A23" s="55"/>
      <c r="B23" s="55"/>
      <c r="C23" s="70"/>
      <c r="D23" s="505"/>
      <c r="E23" s="501"/>
      <c r="F23" s="504"/>
      <c r="G23" s="508"/>
      <c r="H23" s="470"/>
      <c r="I23" s="510"/>
      <c r="J23" s="504"/>
      <c r="K23" s="172" t="s">
        <v>105</v>
      </c>
      <c r="L23" s="182"/>
      <c r="M23" s="201" t="s">
        <v>105</v>
      </c>
    </row>
    <row r="24" spans="1:38" ht="15" hidden="1" customHeight="1">
      <c r="A24" s="55"/>
      <c r="B24" s="55"/>
      <c r="C24" s="70"/>
      <c r="D24" s="505"/>
      <c r="E24" s="502"/>
      <c r="F24" s="504"/>
      <c r="G24" s="172"/>
      <c r="H24" s="182"/>
      <c r="I24" s="178" t="s">
        <v>105</v>
      </c>
      <c r="J24" s="182"/>
      <c r="K24" s="182" t="s">
        <v>105</v>
      </c>
      <c r="L24" s="182"/>
      <c r="M24" s="183"/>
    </row>
    <row r="25" spans="1:38" ht="15" hidden="1" customHeight="1">
      <c r="A25" s="213"/>
      <c r="B25" s="184"/>
      <c r="C25" s="485"/>
      <c r="D25" s="172"/>
      <c r="E25" s="173" t="s">
        <v>105</v>
      </c>
      <c r="F25" s="182"/>
      <c r="G25" s="182"/>
      <c r="H25" s="182"/>
      <c r="I25" s="182"/>
      <c r="J25" s="182"/>
      <c r="K25" s="182" t="s">
        <v>105</v>
      </c>
      <c r="L25" s="182"/>
      <c r="M25" s="183"/>
    </row>
    <row r="26" spans="1:38" ht="15" customHeight="1">
      <c r="C26" s="485"/>
      <c r="D26" s="217"/>
      <c r="E26" s="217"/>
      <c r="F26" s="217"/>
      <c r="G26" s="217"/>
      <c r="H26" s="217"/>
      <c r="I26" s="217"/>
      <c r="J26" s="217"/>
      <c r="K26" s="217" t="s">
        <v>105</v>
      </c>
      <c r="L26" s="217"/>
      <c r="M26" s="217"/>
    </row>
    <row r="27" spans="1:38" ht="37.5" customHeight="1"/>
    <row r="33" spans="12:12">
      <c r="L33" s="437"/>
    </row>
  </sheetData>
  <sheetProtection algorithmName="SHA-512" hashValue="imKIfYoseve8L3JICDwaCmzvFGAhTr7pXTgN+nyjR6CHOnr34ypSNTr2+KCpwmDzLbKZ9PEVg4coCaJ5MrfUyw==" saltValue="0ITwx7Ux5hloNkxiQI/cRA==" spinCount="100000" sheet="1" objects="1" scenarios="1" formatColumns="0" formatRows="0"/>
  <dataConsolidate leftLabels="1"/>
  <mergeCells count="29">
    <mergeCell ref="J22:J23"/>
    <mergeCell ref="J18:M18"/>
    <mergeCell ref="G20:H20"/>
    <mergeCell ref="K20:L20"/>
    <mergeCell ref="K19:L19"/>
    <mergeCell ref="G19:H19"/>
    <mergeCell ref="C25:C26"/>
    <mergeCell ref="B12:D12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count="3">
    <dataValidation type="textLength" operator="lessThanOrEqual" allowBlank="1" showInputMessage="1" showErrorMessage="1" errorTitle="Ошибка" error="Допускается ввод не более 900 символов!" sqref="E12" xr:uid="{00000000-0002-0000-0400-000000000000}">
      <formula1>900</formula1>
    </dataValidation>
    <dataValidation type="textLength" operator="lessThan" allowBlank="1" showInputMessage="1" showErrorMessage="1" error="Допускается ввод не более 900 символов!" sqref="M22" xr:uid="{00000000-0002-0000-0400-000001000000}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 xr:uid="{00000000-0002-0000-0400-000002000000}">
      <formula1>DESCRIPTION_TERRITORY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02">
    <tabColor theme="0" tint="-0.249977111117893"/>
  </sheetPr>
  <dimension ref="A1:U27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6" customWidth="1"/>
    <col min="9" max="17" width="10.5703125" style="18"/>
    <col min="18" max="18" width="10.5703125" style="231"/>
    <col min="19" max="16384" width="10.5703125" style="18"/>
  </cols>
  <sheetData>
    <row r="1" spans="1:21" s="176" customFormat="1" ht="15" hidden="1" customHeight="1">
      <c r="C1" s="220"/>
      <c r="G1" s="176">
        <v>4</v>
      </c>
      <c r="R1" s="232"/>
    </row>
    <row r="2" spans="1:21" s="176" customFormat="1" ht="15" hidden="1" customHeight="1">
      <c r="C2" s="220"/>
      <c r="R2" s="232"/>
    </row>
    <row r="3" spans="1:21" s="176" customFormat="1" ht="15" hidden="1" customHeight="1">
      <c r="C3" s="220"/>
      <c r="R3" s="232"/>
    </row>
    <row r="4" spans="1:21" ht="11.25" customHeight="1">
      <c r="C4" s="70"/>
      <c r="D4" s="71"/>
      <c r="E4" s="71"/>
      <c r="F4" s="71"/>
      <c r="G4" s="71"/>
    </row>
    <row r="5" spans="1:21">
      <c r="C5" s="70"/>
      <c r="D5" s="516" t="s">
        <v>201</v>
      </c>
      <c r="E5" s="516"/>
      <c r="F5" s="516"/>
      <c r="G5" s="516"/>
      <c r="H5" s="221"/>
    </row>
    <row r="6" spans="1:21" ht="15" customHeight="1">
      <c r="C6" s="70"/>
      <c r="D6" s="517" t="str">
        <f>IF(org=0,"Не определено",org)</f>
        <v>ООО "АНМ" (Александро-Невская мануфактура)</v>
      </c>
      <c r="E6" s="517"/>
      <c r="F6" s="517"/>
      <c r="G6" s="517"/>
      <c r="H6" s="221"/>
    </row>
    <row r="7" spans="1:21" s="422" customFormat="1">
      <c r="D7" s="412"/>
      <c r="U7" s="237"/>
    </row>
    <row r="8" spans="1:21" s="55" customFormat="1">
      <c r="C8" s="118">
        <v>22</v>
      </c>
      <c r="D8" s="518"/>
      <c r="E8" s="518"/>
      <c r="F8" s="518"/>
      <c r="G8" s="518"/>
      <c r="U8" s="242"/>
    </row>
    <row r="9" spans="1:21" s="372" customFormat="1" ht="11.25" customHeight="1">
      <c r="A9" s="32"/>
      <c r="C9" s="37"/>
      <c r="D9" s="519" t="s">
        <v>182</v>
      </c>
      <c r="E9" s="519"/>
      <c r="F9" s="519"/>
      <c r="G9" s="520" t="s">
        <v>183</v>
      </c>
      <c r="H9" s="374"/>
      <c r="R9" s="231"/>
    </row>
    <row r="10" spans="1:21" s="372" customFormat="1" ht="11.25" customHeight="1">
      <c r="A10" s="32" t="s">
        <v>279</v>
      </c>
      <c r="C10" s="37"/>
      <c r="D10" s="431" t="s">
        <v>23</v>
      </c>
      <c r="E10" s="310"/>
      <c r="F10" s="311" t="s">
        <v>173</v>
      </c>
      <c r="G10" s="521"/>
      <c r="H10" s="374"/>
      <c r="R10" s="231"/>
    </row>
    <row r="11" spans="1:21" s="372" customFormat="1" ht="12" customHeight="1">
      <c r="A11" s="32"/>
      <c r="C11" s="37"/>
      <c r="D11" s="328" t="s">
        <v>24</v>
      </c>
      <c r="E11" s="312">
        <v>2</v>
      </c>
      <c r="F11" s="313">
        <v>3</v>
      </c>
      <c r="G11" s="314">
        <v>4</v>
      </c>
      <c r="H11" s="374"/>
      <c r="R11" s="231"/>
    </row>
    <row r="12" spans="1:21" s="372" customFormat="1">
      <c r="A12" s="32"/>
      <c r="C12" s="37"/>
      <c r="D12" s="308">
        <v>1</v>
      </c>
      <c r="E12" s="316" t="s">
        <v>202</v>
      </c>
      <c r="F12" s="337" t="str">
        <f>IF(form_up_date="","",form_up_date)</f>
        <v>24.12.2021</v>
      </c>
      <c r="G12" s="339" t="s">
        <v>203</v>
      </c>
      <c r="H12" s="374"/>
      <c r="R12" s="231"/>
    </row>
    <row r="13" spans="1:21" s="372" customFormat="1" ht="45">
      <c r="A13" s="32"/>
      <c r="C13" s="37"/>
      <c r="D13" s="308" t="s">
        <v>214</v>
      </c>
      <c r="E13" s="316" t="s">
        <v>204</v>
      </c>
      <c r="F13" s="337" t="s">
        <v>1214</v>
      </c>
      <c r="G13" s="317" t="s">
        <v>269</v>
      </c>
      <c r="H13" s="374"/>
      <c r="R13" s="231"/>
    </row>
    <row r="14" spans="1:21" s="372" customFormat="1" ht="22.5">
      <c r="A14" s="32"/>
      <c r="C14" s="37"/>
      <c r="D14" s="308" t="s">
        <v>215</v>
      </c>
      <c r="E14" s="316" t="s">
        <v>205</v>
      </c>
      <c r="F14" s="337" t="s">
        <v>1212</v>
      </c>
      <c r="G14" s="339" t="s">
        <v>206</v>
      </c>
      <c r="H14" s="374"/>
      <c r="R14" s="231"/>
    </row>
    <row r="15" spans="1:21" s="372" customFormat="1" ht="22.5">
      <c r="A15" s="32"/>
      <c r="C15" s="37"/>
      <c r="D15" s="308" t="s">
        <v>216</v>
      </c>
      <c r="E15" s="316" t="s">
        <v>207</v>
      </c>
      <c r="F15" s="338" t="s">
        <v>208</v>
      </c>
      <c r="G15" s="317"/>
      <c r="H15" s="374"/>
      <c r="R15" s="231"/>
    </row>
    <row r="16" spans="1:21" s="372" customFormat="1">
      <c r="A16" s="32"/>
      <c r="C16" s="37"/>
      <c r="D16" s="315" t="str">
        <f>D15&amp;".1"</f>
        <v>4.1.1</v>
      </c>
      <c r="E16" s="318" t="s">
        <v>3</v>
      </c>
      <c r="F16" s="337" t="str">
        <f>IF(region_name="","",region_name)</f>
        <v>г.Санкт-Петербург</v>
      </c>
      <c r="G16" s="339" t="s">
        <v>209</v>
      </c>
      <c r="H16" s="374"/>
      <c r="R16" s="231"/>
    </row>
    <row r="17" spans="1:18" s="372" customFormat="1" ht="22.5">
      <c r="A17" s="32"/>
      <c r="C17" s="37"/>
      <c r="D17" s="308" t="s">
        <v>217</v>
      </c>
      <c r="E17" s="319" t="s">
        <v>210</v>
      </c>
      <c r="F17" s="337" t="s">
        <v>981</v>
      </c>
      <c r="G17" s="340" t="s">
        <v>211</v>
      </c>
      <c r="H17" s="374"/>
      <c r="R17" s="231"/>
    </row>
    <row r="18" spans="1:18" s="372" customFormat="1" ht="56.25">
      <c r="A18" s="32"/>
      <c r="C18" s="37"/>
      <c r="D18" s="308" t="s">
        <v>218</v>
      </c>
      <c r="E18" s="320" t="s">
        <v>212</v>
      </c>
      <c r="F18" s="337" t="s">
        <v>1215</v>
      </c>
      <c r="G18" s="327" t="s">
        <v>268</v>
      </c>
      <c r="H18" s="374"/>
      <c r="R18" s="231"/>
    </row>
    <row r="19" spans="1:18">
      <c r="D19" s="321"/>
      <c r="E19" s="322"/>
      <c r="F19" s="323"/>
      <c r="G19" s="324"/>
    </row>
    <row r="20" spans="1:18">
      <c r="D20" s="325"/>
      <c r="E20" s="515" t="s">
        <v>213</v>
      </c>
      <c r="F20" s="515"/>
      <c r="G20" s="326"/>
    </row>
    <row r="27" spans="1:18">
      <c r="F27" s="408"/>
    </row>
  </sheetData>
  <sheetProtection algorithmName="SHA-512" hashValue="pgeEpcpmHf7rl4EIZ96AvaDdDPUJJ/Pq+XhpP4+kth2TiCukEaAxTFDfdKL/sx0tpwjV+80lvD5hSoI+xV+vmw==" saltValue="YWEyWIbk26mNXL3oMl6s+w==" spinCount="100000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 xr:uid="{00000000-0002-0000-0500-000000000000}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11">
    <tabColor rgb="FFEAEBEE"/>
    <pageSetUpPr fitToPage="1"/>
  </sheetPr>
  <dimension ref="A1:P21"/>
  <sheetViews>
    <sheetView showGridLines="0" topLeftCell="C4" zoomScaleNormal="100" workbookViewId="0">
      <selection activeCell="F31" sqref="F31"/>
    </sheetView>
  </sheetViews>
  <sheetFormatPr defaultColWidth="10.5703125" defaultRowHeight="14.25"/>
  <cols>
    <col min="1" max="1" width="9.140625" style="387" hidden="1" customWidth="1"/>
    <col min="2" max="2" width="9.140625" style="374" hidden="1" customWidth="1"/>
    <col min="3" max="3" width="3.7109375" style="388" customWidth="1"/>
    <col min="4" max="4" width="6.28515625" style="372" bestFit="1" customWidth="1"/>
    <col min="5" max="6" width="64.140625" style="372" customWidth="1"/>
    <col min="7" max="7" width="115.7109375" style="372" customWidth="1"/>
    <col min="8" max="8" width="10.5703125" style="372"/>
    <col min="9" max="10" width="10.5703125" style="293"/>
    <col min="11" max="16384" width="10.5703125" style="372"/>
  </cols>
  <sheetData>
    <row r="1" spans="1:16" hidden="1">
      <c r="M1" s="389"/>
      <c r="N1" s="389"/>
      <c r="P1" s="389"/>
    </row>
    <row r="2" spans="1:16" hidden="1"/>
    <row r="3" spans="1:16" hidden="1"/>
    <row r="4" spans="1:16" ht="3" customHeight="1">
      <c r="C4" s="410"/>
      <c r="D4" s="373"/>
      <c r="E4" s="373"/>
      <c r="F4" s="72"/>
      <c r="G4" s="72"/>
    </row>
    <row r="5" spans="1:16" ht="22.5">
      <c r="C5" s="410"/>
      <c r="D5" s="522" t="s">
        <v>380</v>
      </c>
      <c r="E5" s="522"/>
      <c r="F5" s="522"/>
      <c r="G5" s="390"/>
    </row>
    <row r="6" spans="1:16" ht="3" customHeight="1">
      <c r="C6" s="410"/>
      <c r="D6" s="373"/>
      <c r="E6" s="384"/>
      <c r="F6" s="370"/>
      <c r="G6" s="411"/>
    </row>
    <row r="7" spans="1:16">
      <c r="C7" s="410"/>
      <c r="D7" s="523" t="s">
        <v>182</v>
      </c>
      <c r="E7" s="524"/>
      <c r="F7" s="525"/>
      <c r="G7" s="525" t="s">
        <v>183</v>
      </c>
    </row>
    <row r="8" spans="1:16">
      <c r="C8" s="410"/>
      <c r="D8" s="385" t="s">
        <v>23</v>
      </c>
      <c r="E8" s="409" t="s">
        <v>200</v>
      </c>
      <c r="F8" s="409" t="s">
        <v>188</v>
      </c>
      <c r="G8" s="526"/>
    </row>
    <row r="9" spans="1:16" ht="12" customHeight="1">
      <c r="C9" s="410"/>
      <c r="D9" s="73" t="s">
        <v>24</v>
      </c>
      <c r="E9" s="73" t="s">
        <v>0</v>
      </c>
      <c r="F9" s="73" t="s">
        <v>1</v>
      </c>
      <c r="G9" s="73" t="s">
        <v>2</v>
      </c>
    </row>
    <row r="10" spans="1:16" ht="22.5">
      <c r="A10" s="391"/>
      <c r="C10" s="410"/>
      <c r="D10" s="380">
        <v>1</v>
      </c>
      <c r="E10" s="392" t="s">
        <v>313</v>
      </c>
      <c r="F10" s="393" t="s">
        <v>208</v>
      </c>
      <c r="G10" s="317"/>
    </row>
    <row r="11" spans="1:16">
      <c r="A11" s="391"/>
      <c r="C11" s="410"/>
      <c r="D11" s="380" t="s">
        <v>280</v>
      </c>
      <c r="E11" s="394" t="s">
        <v>314</v>
      </c>
      <c r="F11" s="393" t="s">
        <v>208</v>
      </c>
      <c r="G11" s="317"/>
    </row>
    <row r="12" spans="1:16" ht="21" customHeight="1">
      <c r="A12" s="391"/>
      <c r="C12" s="410"/>
      <c r="D12" s="380" t="s">
        <v>315</v>
      </c>
      <c r="E12" s="395" t="s">
        <v>1218</v>
      </c>
      <c r="F12" s="438" t="s">
        <v>1217</v>
      </c>
      <c r="G12" s="527" t="s">
        <v>316</v>
      </c>
    </row>
    <row r="13" spans="1:16" ht="15" customHeight="1">
      <c r="A13" s="391"/>
      <c r="C13" s="410"/>
      <c r="D13" s="268"/>
      <c r="E13" s="396" t="s">
        <v>317</v>
      </c>
      <c r="F13" s="397"/>
      <c r="G13" s="528"/>
    </row>
    <row r="14" spans="1:16">
      <c r="A14" s="391"/>
      <c r="C14" s="410"/>
      <c r="D14" s="380" t="s">
        <v>318</v>
      </c>
      <c r="E14" s="394" t="s">
        <v>319</v>
      </c>
      <c r="F14" s="393" t="s">
        <v>208</v>
      </c>
      <c r="G14" s="398"/>
    </row>
    <row r="15" spans="1:16" ht="41.85" customHeight="1">
      <c r="A15" s="391"/>
      <c r="C15" s="410"/>
      <c r="D15" s="380" t="s">
        <v>320</v>
      </c>
      <c r="E15" s="433"/>
      <c r="F15" s="434"/>
      <c r="G15" s="527" t="s">
        <v>321</v>
      </c>
    </row>
    <row r="16" spans="1:16" ht="15" customHeight="1">
      <c r="A16" s="391"/>
      <c r="C16" s="410"/>
      <c r="D16" s="268"/>
      <c r="E16" s="396" t="s">
        <v>317</v>
      </c>
      <c r="F16" s="399"/>
      <c r="G16" s="528"/>
    </row>
    <row r="17" spans="1:16">
      <c r="A17" s="391"/>
      <c r="C17" s="410"/>
      <c r="D17" s="380" t="s">
        <v>322</v>
      </c>
      <c r="E17" s="394" t="s">
        <v>323</v>
      </c>
      <c r="F17" s="393" t="s">
        <v>208</v>
      </c>
      <c r="G17" s="398"/>
    </row>
    <row r="18" spans="1:16" ht="18.75" hidden="1">
      <c r="A18" s="391"/>
      <c r="C18" s="410"/>
      <c r="D18" s="400" t="s">
        <v>324</v>
      </c>
      <c r="E18" s="401"/>
      <c r="F18" s="402"/>
      <c r="G18" s="403"/>
      <c r="H18" s="371"/>
    </row>
    <row r="19" spans="1:16">
      <c r="A19" s="391"/>
      <c r="C19" s="410"/>
      <c r="D19" s="268"/>
      <c r="E19" s="396" t="s">
        <v>317</v>
      </c>
      <c r="F19" s="399"/>
      <c r="G19" s="404"/>
    </row>
    <row r="20" spans="1:16" ht="3" customHeight="1"/>
    <row r="21" spans="1:16">
      <c r="A21" s="387" t="s">
        <v>105</v>
      </c>
      <c r="B21" s="374" t="s">
        <v>105</v>
      </c>
      <c r="C21" s="388" t="s">
        <v>105</v>
      </c>
      <c r="D21" s="405" t="s">
        <v>105</v>
      </c>
      <c r="E21" s="406" t="s">
        <v>105</v>
      </c>
      <c r="F21" s="407" t="s">
        <v>105</v>
      </c>
      <c r="G21" s="407" t="s">
        <v>105</v>
      </c>
      <c r="H21" s="407" t="s">
        <v>105</v>
      </c>
      <c r="I21" s="407" t="s">
        <v>105</v>
      </c>
      <c r="J21" s="407" t="s">
        <v>105</v>
      </c>
      <c r="K21" s="407" t="s">
        <v>105</v>
      </c>
      <c r="L21" s="407" t="s">
        <v>105</v>
      </c>
      <c r="M21" s="407" t="s">
        <v>105</v>
      </c>
      <c r="N21" s="407" t="s">
        <v>105</v>
      </c>
      <c r="O21" s="407" t="s">
        <v>105</v>
      </c>
      <c r="P21" s="407" t="s">
        <v>105</v>
      </c>
    </row>
  </sheetData>
  <sheetProtection algorithmName="SHA-512" hashValue="b1+3C1DlACPFgYRc0R/K5hwYCKhV+k6nup5O1mpAM1zExMNVqZaFYHydQO+QzgZqof2OkCufiZN/kusF/G0+wA==" saltValue="PDlxgFAhYYZ+3oBeX7xAfg==" spinCount="100000" sheet="1" objects="1" scenarios="1" formatColumns="0" formatRows="0"/>
  <dataConsolidate leftLabels="1"/>
  <mergeCells count="5">
    <mergeCell ref="D5:F5"/>
    <mergeCell ref="D7:F7"/>
    <mergeCell ref="G7:G8"/>
    <mergeCell ref="G12:G13"/>
    <mergeCell ref="G15:G16"/>
  </mergeCells>
  <dataValidations count="2">
    <dataValidation type="textLength" operator="lessThanOrEqual" allowBlank="1" showInputMessage="1" showErrorMessage="1" errorTitle="Ошибка" error="Допускается ввод не более 900 символов!" sqref="E12 E15 G18 G12 G15" xr:uid="{00000000-0002-0000-0600-000000000000}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12 F15:F16" xr:uid="{00000000-0002-0000-0600-000001000000}">
      <formula1>900</formula1>
    </dataValidation>
  </dataValidations>
  <hyperlinks>
    <hyperlink ref="F12" location="'Форма 4.7'!$F$12" tooltip="Кликните по гиперссылке, чтобы перейти по ссылке на обосновывающие документы или отредактировать её" display="https://portal.eias.ru/Portal/DownloadPage.aspx?type=12&amp;guid=47168793-6663-42d6-a238-d191e55af0d6" xr:uid="{00000000-0004-0000-0600-000000000000}"/>
  </hyperlink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53" hidden="1" customWidth="1"/>
    <col min="2" max="2" width="9.140625" style="254" hidden="1" customWidth="1"/>
    <col min="3" max="3" width="3.7109375" style="255" customWidth="1"/>
    <col min="4" max="4" width="7" style="256" bestFit="1" customWidth="1"/>
    <col min="5" max="5" width="11.28515625" style="256" customWidth="1"/>
    <col min="6" max="6" width="41" style="256" customWidth="1"/>
    <col min="7" max="7" width="18" style="256" customWidth="1"/>
    <col min="8" max="8" width="13.140625" style="256" customWidth="1"/>
    <col min="9" max="9" width="11.42578125" style="256" customWidth="1"/>
    <col min="10" max="10" width="42.140625" style="256" customWidth="1"/>
    <col min="11" max="11" width="115.7109375" style="256" customWidth="1"/>
    <col min="12" max="12" width="3.7109375" style="256" customWidth="1"/>
    <col min="13" max="16384" width="9.140625" style="256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530" t="s">
        <v>181</v>
      </c>
      <c r="E5" s="530"/>
      <c r="F5" s="530"/>
      <c r="G5" s="530"/>
      <c r="H5" s="530"/>
      <c r="I5" s="530"/>
      <c r="J5" s="530"/>
      <c r="K5" s="257"/>
    </row>
    <row r="6" spans="1:14" s="279" customFormat="1" ht="3" hidden="1" customHeight="1">
      <c r="A6" s="275"/>
      <c r="B6" s="276"/>
      <c r="C6" s="277"/>
      <c r="D6" s="278"/>
      <c r="E6" s="278"/>
      <c r="G6" s="278"/>
      <c r="H6" s="278"/>
      <c r="I6" s="278"/>
      <c r="J6" s="278"/>
      <c r="K6" s="278"/>
    </row>
    <row r="7" spans="1:14" s="275" customFormat="1" ht="3" customHeight="1">
      <c r="B7" s="276"/>
      <c r="C7" s="277"/>
      <c r="D7" s="280"/>
      <c r="E7" s="280"/>
      <c r="G7" s="280"/>
      <c r="H7" s="280"/>
      <c r="I7" s="280"/>
      <c r="J7" s="280"/>
      <c r="K7" s="280"/>
      <c r="L7" s="281"/>
    </row>
    <row r="8" spans="1:14" s="279" customFormat="1">
      <c r="A8" s="275"/>
      <c r="B8" s="276"/>
      <c r="C8" s="277"/>
      <c r="D8" s="531" t="s">
        <v>182</v>
      </c>
      <c r="E8" s="531"/>
      <c r="F8" s="531"/>
      <c r="G8" s="531"/>
      <c r="H8" s="531"/>
      <c r="I8" s="531"/>
      <c r="J8" s="531"/>
      <c r="K8" s="531" t="s">
        <v>183</v>
      </c>
    </row>
    <row r="9" spans="1:14" s="279" customFormat="1">
      <c r="A9" s="275"/>
      <c r="B9" s="276"/>
      <c r="C9" s="277"/>
      <c r="D9" s="531" t="s">
        <v>23</v>
      </c>
      <c r="E9" s="531" t="s">
        <v>184</v>
      </c>
      <c r="F9" s="531"/>
      <c r="G9" s="531" t="s">
        <v>185</v>
      </c>
      <c r="H9" s="531"/>
      <c r="I9" s="531"/>
      <c r="J9" s="531"/>
      <c r="K9" s="531"/>
    </row>
    <row r="10" spans="1:14" s="279" customFormat="1" ht="22.5">
      <c r="A10" s="275"/>
      <c r="B10" s="276"/>
      <c r="C10" s="277"/>
      <c r="D10" s="531"/>
      <c r="E10" s="248" t="s">
        <v>186</v>
      </c>
      <c r="F10" s="248" t="s">
        <v>109</v>
      </c>
      <c r="G10" s="248" t="s">
        <v>109</v>
      </c>
      <c r="H10" s="248" t="s">
        <v>186</v>
      </c>
      <c r="I10" s="248" t="s">
        <v>187</v>
      </c>
      <c r="J10" s="248" t="s">
        <v>188</v>
      </c>
      <c r="K10" s="531"/>
    </row>
    <row r="11" spans="1:14" s="279" customFormat="1" ht="12" customHeight="1">
      <c r="A11" s="275"/>
      <c r="B11" s="276"/>
      <c r="C11" s="277"/>
      <c r="D11" s="73" t="s">
        <v>24</v>
      </c>
      <c r="E11" s="73" t="s">
        <v>0</v>
      </c>
      <c r="F11" s="73" t="s">
        <v>1</v>
      </c>
      <c r="G11" s="73" t="s">
        <v>2</v>
      </c>
      <c r="H11" s="73" t="s">
        <v>10</v>
      </c>
      <c r="I11" s="73" t="s">
        <v>11</v>
      </c>
      <c r="J11" s="73" t="s">
        <v>29</v>
      </c>
      <c r="K11" s="73" t="s">
        <v>30</v>
      </c>
    </row>
    <row r="12" spans="1:14" s="148" customFormat="1" ht="58.5" customHeight="1">
      <c r="A12" s="258" t="s">
        <v>1</v>
      </c>
      <c r="B12" s="259" t="s">
        <v>105</v>
      </c>
      <c r="C12" s="260"/>
      <c r="D12" s="261" t="s">
        <v>24</v>
      </c>
      <c r="E12" s="262"/>
      <c r="F12" s="263"/>
      <c r="G12" s="263"/>
      <c r="H12" s="263"/>
      <c r="I12" s="264"/>
      <c r="J12" s="265"/>
      <c r="K12" s="527" t="s">
        <v>189</v>
      </c>
      <c r="M12" s="266" t="str">
        <f>IF(ISERROR(INDEX(kind_of_nameforms,MATCH(E12,kind_of_forms,0),1)),"",INDEX(kind_of_nameforms,MATCH(E12,kind_of_forms,0),1))</f>
        <v/>
      </c>
      <c r="N12" s="267"/>
    </row>
    <row r="13" spans="1:14" ht="15" customHeight="1">
      <c r="A13" s="256"/>
      <c r="B13" s="256"/>
      <c r="C13" s="256"/>
      <c r="D13" s="268"/>
      <c r="E13" s="269" t="s">
        <v>124</v>
      </c>
      <c r="F13" s="270"/>
      <c r="G13" s="270"/>
      <c r="H13" s="270"/>
      <c r="I13" s="270"/>
      <c r="J13" s="271"/>
      <c r="K13" s="528"/>
    </row>
    <row r="14" spans="1:14" ht="3" customHeight="1">
      <c r="A14" s="256"/>
      <c r="B14" s="256"/>
      <c r="C14" s="256"/>
    </row>
    <row r="15" spans="1:14" ht="27.75" customHeight="1">
      <c r="E15" s="529" t="s">
        <v>190</v>
      </c>
      <c r="F15" s="529"/>
      <c r="G15" s="529"/>
      <c r="H15" s="529"/>
      <c r="I15" s="529"/>
      <c r="J15" s="529"/>
    </row>
  </sheetData>
  <sheetProtection algorithmName="SHA-512" hashValue="YcqcirmglyFm6o5KMLG4DNCVG0RLhMzn5Bb8biRxwq9uKWoy7qE9qK70++VkzkwxjXipL1FEKqgNgLGnMSbquA==" saltValue="PwX9GMjPeSpFV9T+FIJ/oA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 xr:uid="{00000000-0002-0000-0700-000000000000}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 xr:uid="{00000000-0002-0000-0700-000001000000}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 xr:uid="{00000000-0002-0000-0700-000002000000}"/>
    <dataValidation type="textLength" operator="lessThanOrEqual" allowBlank="1" showInputMessage="1" showErrorMessage="1" errorTitle="Ошибка" error="Допускается ввод не более 900 символов!" sqref="F12:H12" xr:uid="{00000000-0002-0000-0700-000003000000}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0"/>
    <col min="22" max="16384" width="9.140625" style="7"/>
  </cols>
  <sheetData>
    <row r="1" spans="3:21" s="77" customFormat="1" hidden="1">
      <c r="C1" s="76"/>
      <c r="U1" s="239"/>
    </row>
    <row r="2" spans="3:21" s="77" customFormat="1" hidden="1">
      <c r="C2" s="76"/>
      <c r="U2" s="239"/>
    </row>
    <row r="3" spans="3:21" s="77" customFormat="1" hidden="1">
      <c r="C3" s="76"/>
      <c r="U3" s="239"/>
    </row>
    <row r="4" spans="3:21" s="77" customFormat="1" hidden="1">
      <c r="C4" s="76"/>
      <c r="U4" s="239"/>
    </row>
    <row r="5" spans="3:21" s="77" customFormat="1" hidden="1">
      <c r="C5" s="76"/>
      <c r="U5" s="239"/>
    </row>
    <row r="6" spans="3:21" s="77" customFormat="1" ht="10.5" customHeight="1">
      <c r="C6" s="78"/>
      <c r="D6" s="79"/>
      <c r="E6" s="79"/>
      <c r="U6" s="239"/>
    </row>
    <row r="7" spans="3:21" s="77" customFormat="1" ht="20.100000000000001" customHeight="1">
      <c r="C7" s="78"/>
      <c r="D7" s="532" t="s">
        <v>118</v>
      </c>
      <c r="E7" s="532"/>
      <c r="U7" s="239"/>
    </row>
    <row r="8" spans="3:21" s="77" customFormat="1" ht="15" customHeight="1">
      <c r="C8" s="78"/>
      <c r="D8" s="533" t="str">
        <f>IF(org=0,"Не определено",org)</f>
        <v>ООО "АНМ" (Александро-Невская мануфактура)</v>
      </c>
      <c r="E8" s="533"/>
      <c r="U8" s="239"/>
    </row>
    <row r="9" spans="3:21" s="77" customFormat="1" ht="6.95" customHeight="1">
      <c r="C9" s="78"/>
      <c r="D9" s="79"/>
      <c r="E9" s="79"/>
      <c r="U9" s="239"/>
    </row>
    <row r="10" spans="3:21" s="77" customFormat="1" ht="22.5" customHeight="1">
      <c r="C10" s="78"/>
      <c r="D10" s="49" t="s">
        <v>23</v>
      </c>
      <c r="E10" s="48" t="s">
        <v>88</v>
      </c>
      <c r="U10" s="239"/>
    </row>
    <row r="11" spans="3:21" s="77" customFormat="1" ht="11.25" customHeight="1">
      <c r="C11" s="78"/>
      <c r="D11" s="73" t="s">
        <v>24</v>
      </c>
      <c r="E11" s="73" t="s">
        <v>0</v>
      </c>
      <c r="U11" s="239"/>
    </row>
    <row r="12" spans="3:21" s="77" customFormat="1" ht="15" hidden="1" customHeight="1">
      <c r="C12" s="78"/>
      <c r="D12" s="80">
        <v>0</v>
      </c>
      <c r="E12" s="50"/>
      <c r="U12" s="239"/>
    </row>
    <row r="13" spans="3:21" s="77" customFormat="1" ht="14.1" customHeight="1">
      <c r="C13" s="81"/>
      <c r="D13" s="80">
        <v>1</v>
      </c>
      <c r="E13" s="51"/>
      <c r="U13" s="239"/>
    </row>
    <row r="14" spans="3:21" s="77" customFormat="1" ht="15" customHeight="1">
      <c r="C14" s="78"/>
      <c r="D14" s="86"/>
      <c r="E14" s="87" t="s">
        <v>124</v>
      </c>
      <c r="U14" s="239"/>
    </row>
    <row r="15" spans="3:21" s="77" customFormat="1" ht="11.25" customHeight="1">
      <c r="C15" s="76"/>
      <c r="U15" s="239"/>
    </row>
    <row r="16" spans="3:21" s="77" customFormat="1">
      <c r="C16" s="76"/>
      <c r="D16" s="150"/>
      <c r="E16" s="82"/>
      <c r="F16" s="82"/>
      <c r="G16" s="83"/>
      <c r="H16" s="83"/>
      <c r="I16" s="83"/>
      <c r="U16" s="239"/>
    </row>
  </sheetData>
  <sheetProtection algorithmName="SHA-512" hashValue="hXwN2F2hR8/fwyrIffzwgJgUi4PMQtkCgGwUArf3psSirBduORJHB51ZLQDg94w2qwF15CxPgMdNrDIu0S5bOw==" saltValue="dK15AC2nEw64JxIJDnD1iw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 xr:uid="{00000000-0002-0000-0800-000000000000}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 xr:uid="{00000000-0004-0000-0800-000000000000}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 xr:uid="{00000000-0004-0000-0800-000001000000}"/>
    <hyperlink ref="H13" location="'Ссылки на публикации'!$H$13" tooltip="Кликните по гиперссылке, чтобы перейти на сайт организации или отредактировать её" display="керкеркерр" xr:uid="{00000000-0004-0000-0800-000002000000}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 xr:uid="{00000000-0004-0000-0800-000003000000}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Comm">
    <pageSetUpPr fitToPage="1"/>
  </sheetPr>
  <dimension ref="A1:L13"/>
  <sheetViews>
    <sheetView showGridLines="0" topLeftCell="C6" zoomScaleNormal="100" workbookViewId="0">
      <selection activeCell="J37" sqref="J37"/>
    </sheetView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0"/>
    <col min="13" max="16384" width="9.140625" style="7"/>
  </cols>
  <sheetData>
    <row r="1" spans="3:12" s="77" customFormat="1" hidden="1">
      <c r="C1" s="84"/>
      <c r="L1" s="239"/>
    </row>
    <row r="2" spans="3:12" s="77" customFormat="1" hidden="1">
      <c r="C2" s="84"/>
      <c r="L2" s="239"/>
    </row>
    <row r="3" spans="3:12" s="77" customFormat="1" hidden="1">
      <c r="C3" s="84"/>
      <c r="L3" s="239"/>
    </row>
    <row r="4" spans="3:12" s="77" customFormat="1" hidden="1">
      <c r="C4" s="84"/>
      <c r="L4" s="239"/>
    </row>
    <row r="5" spans="3:12" s="77" customFormat="1" hidden="1">
      <c r="C5" s="84"/>
      <c r="L5" s="239"/>
    </row>
    <row r="6" spans="3:12" s="77" customFormat="1" ht="10.5" customHeight="1">
      <c r="C6" s="85"/>
      <c r="D6" s="79"/>
      <c r="E6" s="79"/>
      <c r="L6" s="239"/>
    </row>
    <row r="7" spans="3:12" s="77" customFormat="1" ht="20.100000000000001" customHeight="1">
      <c r="C7" s="85"/>
      <c r="D7" s="534" t="s">
        <v>6</v>
      </c>
      <c r="E7" s="534"/>
      <c r="L7" s="239"/>
    </row>
    <row r="8" spans="3:12" s="77" customFormat="1" ht="15" customHeight="1">
      <c r="C8" s="85"/>
      <c r="D8" s="533" t="str">
        <f>IF(org=0,"Не определено",org)</f>
        <v>ООО "АНМ" (Александро-Невская мануфактура)</v>
      </c>
      <c r="E8" s="533"/>
      <c r="L8" s="239"/>
    </row>
    <row r="9" spans="3:12" s="77" customFormat="1" ht="6.95" customHeight="1">
      <c r="C9" s="85"/>
      <c r="D9" s="79"/>
      <c r="E9" s="79"/>
      <c r="L9" s="239"/>
    </row>
    <row r="10" spans="3:12" s="77" customFormat="1" ht="22.5" customHeight="1">
      <c r="C10" s="85"/>
      <c r="D10" s="49" t="s">
        <v>23</v>
      </c>
      <c r="E10" s="48" t="s">
        <v>27</v>
      </c>
      <c r="L10" s="239"/>
    </row>
    <row r="11" spans="3:12" s="77" customFormat="1" ht="11.25" customHeight="1">
      <c r="C11" s="85"/>
      <c r="D11" s="73" t="s">
        <v>24</v>
      </c>
      <c r="E11" s="73" t="s">
        <v>0</v>
      </c>
      <c r="L11" s="239"/>
    </row>
    <row r="12" spans="3:12" s="77" customFormat="1" ht="15" hidden="1" customHeight="1">
      <c r="C12" s="85"/>
      <c r="D12" s="80">
        <v>0</v>
      </c>
      <c r="E12" s="50"/>
      <c r="L12" s="239"/>
    </row>
    <row r="13" spans="3:12" s="77" customFormat="1" ht="15" customHeight="1">
      <c r="C13" s="85"/>
      <c r="D13" s="86"/>
      <c r="E13" s="87" t="s">
        <v>28</v>
      </c>
      <c r="L13" s="239"/>
    </row>
  </sheetData>
  <sheetProtection algorithmName="SHA-512" hashValue="//lWEdweCmASFC4evabSBDhIa+qJYOZlR66aHGPQmhr2Ow+LCEwNLCnM2NT6DJZ/4rL/5W+NBgEpN7cS3weRWA==" saltValue="oVXbm2hKBx7yq55Kovf0SA==" spinCount="100000" sheet="1" objects="1" scenarios="1" formatColumns="0" formatRows="0"/>
  <mergeCells count="2">
    <mergeCell ref="D7:E7"/>
    <mergeCell ref="D8:E8"/>
  </mergeCells>
  <phoneticPr fontId="11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 xr:uid="{00000000-0002-0000-0900-000000000000}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Check"/>
  <dimension ref="B1:E4"/>
  <sheetViews>
    <sheetView showGridLines="0" zoomScaleNormal="100" workbookViewId="0"/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535" t="s">
        <v>7</v>
      </c>
      <c r="C2" s="535"/>
      <c r="D2" s="535"/>
      <c r="E2" s="535"/>
    </row>
    <row r="3" spans="2:5" ht="6.95" customHeight="1"/>
    <row r="4" spans="2:5" ht="21.75" customHeight="1">
      <c r="B4" s="188" t="s">
        <v>85</v>
      </c>
      <c r="C4" s="188" t="s">
        <v>86</v>
      </c>
      <c r="D4" s="188" t="s">
        <v>22</v>
      </c>
      <c r="E4" s="187" t="s">
        <v>14</v>
      </c>
    </row>
  </sheetData>
  <sheetProtection algorithmName="SHA-512" hashValue="sOKRpclM6qjsugcf9a/TT7hwTWFkX98vRstY4LY5k50r+eXBTKJ88yBf7xEQQ3hG6Se/IpuHFQDzHLg7WgJUwA==" saltValue="zQuQncS5m49N5tYqAipw8g==" spinCount="100000" sheet="1" objects="1" scenarios="1" formatColumns="0" formatRows="0" autoFilter="0"/>
  <autoFilter ref="B4:E4" xr:uid="{00000000-0001-0000-0A00-000000000000}"/>
  <mergeCells count="1">
    <mergeCell ref="B2:E2"/>
  </mergeCells>
  <phoneticPr fontId="11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41"/>
  </cols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8"/>
  </cols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llSheetsInThisWorkbook">
    <tabColor indexed="47"/>
  </sheetPr>
  <dimension ref="A1:B341"/>
  <sheetViews>
    <sheetView showGridLines="0" zoomScaleNormal="100" workbookViewId="0"/>
  </sheetViews>
  <sheetFormatPr defaultRowHeight="11.25"/>
  <cols>
    <col min="1" max="1" width="36.28515625" style="55" customWidth="1"/>
    <col min="2" max="2" width="21.140625" style="55" customWidth="1"/>
    <col min="3" max="16384" width="9.140625" style="54"/>
  </cols>
  <sheetData>
    <row r="1" spans="1:2">
      <c r="A1" s="1" t="s">
        <v>8</v>
      </c>
      <c r="B1" s="1" t="s">
        <v>9</v>
      </c>
    </row>
    <row r="2" spans="1:2">
      <c r="A2" t="s">
        <v>334</v>
      </c>
      <c r="B2" t="s">
        <v>341</v>
      </c>
    </row>
    <row r="3" spans="1:2">
      <c r="A3" t="s">
        <v>335</v>
      </c>
      <c r="B3" t="s">
        <v>342</v>
      </c>
    </row>
    <row r="4" spans="1:2">
      <c r="A4" t="s">
        <v>336</v>
      </c>
      <c r="B4" t="s">
        <v>343</v>
      </c>
    </row>
    <row r="5" spans="1:2">
      <c r="A5" t="s">
        <v>114</v>
      </c>
      <c r="B5" t="s">
        <v>344</v>
      </c>
    </row>
    <row r="6" spans="1:2">
      <c r="A6" t="s">
        <v>337</v>
      </c>
      <c r="B6" t="s">
        <v>345</v>
      </c>
    </row>
    <row r="7" spans="1:2">
      <c r="A7" t="s">
        <v>338</v>
      </c>
      <c r="B7" t="s">
        <v>346</v>
      </c>
    </row>
    <row r="8" spans="1:2">
      <c r="A8" t="s">
        <v>327</v>
      </c>
      <c r="B8" t="s">
        <v>347</v>
      </c>
    </row>
    <row r="9" spans="1:2">
      <c r="A9" t="s">
        <v>339</v>
      </c>
      <c r="B9" t="s">
        <v>348</v>
      </c>
    </row>
    <row r="10" spans="1:2">
      <c r="A10" t="s">
        <v>91</v>
      </c>
      <c r="B10" t="s">
        <v>349</v>
      </c>
    </row>
    <row r="11" spans="1:2">
      <c r="A11" t="s">
        <v>6</v>
      </c>
      <c r="B11" t="s">
        <v>350</v>
      </c>
    </row>
    <row r="12" spans="1:2">
      <c r="A12" t="s">
        <v>340</v>
      </c>
      <c r="B12" t="s">
        <v>351</v>
      </c>
    </row>
    <row r="13" spans="1:2">
      <c r="A13"/>
      <c r="B13" t="s">
        <v>352</v>
      </c>
    </row>
    <row r="14" spans="1:2">
      <c r="A14"/>
      <c r="B14" t="s">
        <v>353</v>
      </c>
    </row>
    <row r="15" spans="1:2">
      <c r="A15"/>
      <c r="B15" t="s">
        <v>354</v>
      </c>
    </row>
    <row r="16" spans="1:2">
      <c r="A16"/>
      <c r="B16" t="s">
        <v>355</v>
      </c>
    </row>
    <row r="17" spans="1:2">
      <c r="A17"/>
      <c r="B17" t="s">
        <v>356</v>
      </c>
    </row>
    <row r="18" spans="1:2">
      <c r="A18"/>
      <c r="B18" t="s">
        <v>357</v>
      </c>
    </row>
    <row r="19" spans="1:2">
      <c r="A19"/>
      <c r="B19" t="s">
        <v>358</v>
      </c>
    </row>
    <row r="20" spans="1:2">
      <c r="A20"/>
      <c r="B20" t="s">
        <v>359</v>
      </c>
    </row>
    <row r="21" spans="1:2">
      <c r="A21"/>
      <c r="B21" t="s">
        <v>360</v>
      </c>
    </row>
    <row r="22" spans="1:2">
      <c r="A22"/>
      <c r="B22" t="s">
        <v>361</v>
      </c>
    </row>
    <row r="23" spans="1:2">
      <c r="A23"/>
      <c r="B23" t="s">
        <v>362</v>
      </c>
    </row>
    <row r="24" spans="1:2">
      <c r="A24"/>
      <c r="B24" t="s">
        <v>363</v>
      </c>
    </row>
    <row r="25" spans="1:2">
      <c r="A25"/>
      <c r="B25" t="s">
        <v>364</v>
      </c>
    </row>
    <row r="26" spans="1:2">
      <c r="A26"/>
      <c r="B26" t="s">
        <v>365</v>
      </c>
    </row>
    <row r="27" spans="1:2">
      <c r="A27"/>
      <c r="B27" t="s">
        <v>366</v>
      </c>
    </row>
    <row r="28" spans="1:2">
      <c r="A28"/>
      <c r="B28" t="s">
        <v>367</v>
      </c>
    </row>
    <row r="29" spans="1:2">
      <c r="A29"/>
      <c r="B29" t="s">
        <v>368</v>
      </c>
    </row>
    <row r="30" spans="1:2">
      <c r="A30"/>
      <c r="B30" t="s">
        <v>369</v>
      </c>
    </row>
    <row r="31" spans="1:2">
      <c r="A31"/>
      <c r="B31" t="s">
        <v>370</v>
      </c>
    </row>
    <row r="32" spans="1:2">
      <c r="A32"/>
      <c r="B32" t="s">
        <v>371</v>
      </c>
    </row>
    <row r="33" spans="1:2">
      <c r="A33"/>
      <c r="B33" t="s">
        <v>372</v>
      </c>
    </row>
    <row r="34" spans="1:2">
      <c r="A34"/>
      <c r="B34" t="s">
        <v>373</v>
      </c>
    </row>
    <row r="35" spans="1:2">
      <c r="A35"/>
      <c r="B35" t="s">
        <v>374</v>
      </c>
    </row>
    <row r="36" spans="1:2">
      <c r="A36"/>
      <c r="B36" t="s">
        <v>375</v>
      </c>
    </row>
    <row r="37" spans="1:2">
      <c r="A37"/>
      <c r="B37" t="s">
        <v>376</v>
      </c>
    </row>
    <row r="38" spans="1:2">
      <c r="A38"/>
      <c r="B38" t="s">
        <v>377</v>
      </c>
    </row>
    <row r="39" spans="1:2">
      <c r="A39"/>
      <c r="B39" t="s">
        <v>378</v>
      </c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  <row r="292" spans="1:2">
      <c r="A292"/>
      <c r="B292"/>
    </row>
    <row r="293" spans="1:2">
      <c r="A293"/>
      <c r="B293"/>
    </row>
    <row r="294" spans="1:2">
      <c r="A294"/>
      <c r="B294"/>
    </row>
    <row r="295" spans="1:2">
      <c r="A295"/>
      <c r="B295"/>
    </row>
    <row r="296" spans="1:2">
      <c r="A296"/>
      <c r="B296"/>
    </row>
    <row r="297" spans="1:2">
      <c r="A297"/>
      <c r="B297"/>
    </row>
    <row r="298" spans="1:2">
      <c r="A298"/>
      <c r="B298"/>
    </row>
    <row r="299" spans="1:2">
      <c r="A299"/>
      <c r="B299"/>
    </row>
    <row r="300" spans="1:2">
      <c r="A300"/>
      <c r="B300"/>
    </row>
    <row r="301" spans="1:2">
      <c r="A301"/>
      <c r="B301"/>
    </row>
    <row r="302" spans="1:2">
      <c r="A302"/>
      <c r="B302"/>
    </row>
    <row r="303" spans="1:2">
      <c r="A303"/>
      <c r="B303"/>
    </row>
    <row r="304" spans="1:2">
      <c r="A304"/>
      <c r="B304"/>
    </row>
    <row r="305" spans="1:2">
      <c r="A305"/>
      <c r="B305"/>
    </row>
    <row r="306" spans="1:2">
      <c r="A306"/>
      <c r="B306"/>
    </row>
    <row r="307" spans="1:2">
      <c r="A307"/>
      <c r="B307"/>
    </row>
    <row r="308" spans="1:2">
      <c r="A308"/>
      <c r="B308"/>
    </row>
    <row r="309" spans="1:2">
      <c r="A309"/>
      <c r="B309"/>
    </row>
    <row r="310" spans="1:2">
      <c r="A310"/>
      <c r="B310"/>
    </row>
    <row r="311" spans="1:2">
      <c r="A311"/>
      <c r="B311"/>
    </row>
    <row r="312" spans="1:2">
      <c r="A312"/>
      <c r="B312"/>
    </row>
    <row r="313" spans="1:2">
      <c r="A313"/>
      <c r="B313"/>
    </row>
    <row r="314" spans="1:2">
      <c r="A314"/>
      <c r="B314"/>
    </row>
    <row r="315" spans="1:2">
      <c r="A315"/>
      <c r="B315"/>
    </row>
    <row r="316" spans="1:2">
      <c r="A316"/>
      <c r="B316"/>
    </row>
    <row r="317" spans="1:2">
      <c r="A317"/>
      <c r="B317"/>
    </row>
    <row r="318" spans="1:2">
      <c r="A318"/>
      <c r="B318"/>
    </row>
    <row r="319" spans="1:2">
      <c r="A319"/>
      <c r="B319"/>
    </row>
    <row r="320" spans="1:2">
      <c r="A320"/>
      <c r="B320"/>
    </row>
    <row r="321" spans="1:2">
      <c r="A321"/>
      <c r="B321"/>
    </row>
    <row r="322" spans="1:2">
      <c r="A322"/>
      <c r="B322"/>
    </row>
    <row r="323" spans="1:2">
      <c r="A323"/>
      <c r="B323"/>
    </row>
    <row r="324" spans="1:2">
      <c r="A324"/>
      <c r="B324"/>
    </row>
    <row r="325" spans="1:2">
      <c r="A325"/>
      <c r="B325"/>
    </row>
    <row r="326" spans="1:2">
      <c r="A326"/>
      <c r="B326"/>
    </row>
    <row r="327" spans="1:2">
      <c r="A327"/>
      <c r="B327"/>
    </row>
    <row r="328" spans="1:2">
      <c r="A328"/>
      <c r="B328"/>
    </row>
    <row r="329" spans="1:2">
      <c r="A329"/>
      <c r="B329"/>
    </row>
    <row r="330" spans="1:2">
      <c r="A330"/>
      <c r="B330"/>
    </row>
    <row r="331" spans="1:2">
      <c r="A331"/>
      <c r="B331"/>
    </row>
    <row r="332" spans="1:2">
      <c r="A332"/>
      <c r="B332"/>
    </row>
    <row r="333" spans="1:2">
      <c r="A333"/>
      <c r="B333"/>
    </row>
    <row r="334" spans="1:2">
      <c r="A334"/>
      <c r="B334"/>
    </row>
    <row r="335" spans="1:2">
      <c r="A335"/>
      <c r="B335"/>
    </row>
    <row r="336" spans="1:2">
      <c r="A336"/>
      <c r="B336"/>
    </row>
    <row r="337" spans="1:2">
      <c r="A337"/>
      <c r="B337"/>
    </row>
    <row r="338" spans="1:2">
      <c r="A338"/>
      <c r="B338"/>
    </row>
    <row r="339" spans="1:2">
      <c r="A339"/>
      <c r="B339"/>
    </row>
    <row r="340" spans="1:2">
      <c r="A340"/>
      <c r="B340"/>
    </row>
    <row r="341" spans="1:2">
      <c r="A341"/>
      <c r="B341"/>
    </row>
  </sheetData>
  <sheetProtection formatColumns="0" formatRows="0"/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modCheckCyan">
    <tabColor indexed="47"/>
  </sheetPr>
  <dimension ref="A1:A13"/>
  <sheetViews>
    <sheetView showGridLines="0" zoomScaleNormal="100" workbookViewId="0"/>
  </sheetViews>
  <sheetFormatPr defaultRowHeight="12.75"/>
  <cols>
    <col min="1" max="16384" width="9.140625" style="147"/>
  </cols>
  <sheetData>
    <row r="1" spans="1:1">
      <c r="A1" s="336">
        <f>IF('ВД и СКИ'!$E$22="",1,0)</f>
        <v>0</v>
      </c>
    </row>
    <row r="2" spans="1:1">
      <c r="A2" s="336">
        <f>IF('ВД и СКИ'!$F$22="",1,0)</f>
        <v>0</v>
      </c>
    </row>
    <row r="3" spans="1:1">
      <c r="A3" s="336">
        <f>IF('ВД и СКИ'!$J$22="",1,0)</f>
        <v>0</v>
      </c>
    </row>
    <row r="4" spans="1:1">
      <c r="A4" s="336">
        <f>IF('Форма 4.7'!$E$12="",1,0)</f>
        <v>0</v>
      </c>
    </row>
    <row r="5" spans="1:1">
      <c r="A5" s="336">
        <f>IF('Форма 4.7'!$F$12="",1,0)</f>
        <v>0</v>
      </c>
    </row>
    <row r="6" spans="1:1">
      <c r="A6" s="336">
        <f>IF('Форма 1.0.2'!$E$12="",1,0)</f>
        <v>1</v>
      </c>
    </row>
    <row r="7" spans="1:1">
      <c r="A7" s="336">
        <f>IF('Форма 1.0.2'!$F$12="",1,0)</f>
        <v>1</v>
      </c>
    </row>
    <row r="8" spans="1:1">
      <c r="A8" s="336">
        <f>IF('Форма 1.0.2'!$G$12="",1,0)</f>
        <v>1</v>
      </c>
    </row>
    <row r="9" spans="1:1">
      <c r="A9" s="336">
        <f>IF('Форма 1.0.2'!$H$12="",1,0)</f>
        <v>1</v>
      </c>
    </row>
    <row r="10" spans="1:1">
      <c r="A10" s="336">
        <f>IF('Форма 1.0.2'!$I$12="",1,0)</f>
        <v>1</v>
      </c>
    </row>
    <row r="11" spans="1:1">
      <c r="A11" s="336">
        <f>IF('Форма 1.0.2'!$J$12="",1,0)</f>
        <v>1</v>
      </c>
    </row>
    <row r="12" spans="1:1">
      <c r="A12" s="336">
        <f>IF('Сведения об изменении'!$E$13="",1,0)</f>
        <v>1</v>
      </c>
    </row>
    <row r="13" spans="1:1">
      <c r="A13" s="336">
        <f>IF(Территории!$E$12="",1,0)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09" customWidth="1"/>
    <col min="2" max="2" width="87.28515625" style="75" customWidth="1"/>
    <col min="3" max="3" width="9.140625" style="109"/>
    <col min="4" max="4" width="109.140625" style="109" customWidth="1"/>
    <col min="5" max="16384" width="9.140625" style="109"/>
  </cols>
  <sheetData>
    <row r="1" spans="1:11" ht="14.25">
      <c r="B1" s="169" t="s">
        <v>114</v>
      </c>
      <c r="C1" s="149"/>
      <c r="D1" s="537"/>
      <c r="E1" s="537"/>
      <c r="F1" s="537"/>
      <c r="G1" s="537"/>
      <c r="H1" s="537"/>
      <c r="I1" s="537"/>
      <c r="J1" s="537"/>
      <c r="K1" s="537"/>
    </row>
    <row r="2" spans="1:11" ht="14.25">
      <c r="A2" s="149">
        <v>1</v>
      </c>
      <c r="B2" s="170" t="s">
        <v>107</v>
      </c>
      <c r="C2" s="149"/>
      <c r="D2" s="537"/>
      <c r="E2" s="537"/>
      <c r="F2" s="537"/>
      <c r="G2" s="537"/>
      <c r="H2" s="537"/>
      <c r="I2" s="537"/>
      <c r="J2" s="537"/>
      <c r="K2" s="537"/>
    </row>
    <row r="3" spans="1:11" ht="22.5">
      <c r="A3" s="149">
        <v>2</v>
      </c>
      <c r="B3" s="170" t="s">
        <v>108</v>
      </c>
      <c r="C3" s="149"/>
      <c r="D3" s="538"/>
      <c r="E3" s="538"/>
      <c r="F3" s="538"/>
      <c r="G3" s="538"/>
      <c r="H3" s="538"/>
      <c r="I3" s="538"/>
      <c r="J3" s="538"/>
      <c r="K3" s="538"/>
    </row>
    <row r="4" spans="1:11" ht="14.25">
      <c r="B4" s="169" t="s">
        <v>115</v>
      </c>
      <c r="C4" s="149"/>
      <c r="D4" s="539"/>
      <c r="E4" s="538"/>
      <c r="F4" s="538"/>
      <c r="G4" s="538"/>
      <c r="H4" s="538"/>
      <c r="I4" s="538"/>
      <c r="J4" s="538"/>
      <c r="K4" s="538"/>
    </row>
    <row r="5" spans="1:11" ht="33.75">
      <c r="A5" s="149">
        <v>1</v>
      </c>
      <c r="B5" s="170" t="s">
        <v>152</v>
      </c>
      <c r="C5" s="149"/>
      <c r="D5" s="536"/>
      <c r="E5" s="536"/>
      <c r="F5" s="536"/>
      <c r="G5" s="536"/>
      <c r="H5" s="536"/>
      <c r="I5" s="536"/>
      <c r="J5" s="536"/>
      <c r="K5" s="536"/>
    </row>
    <row r="6" spans="1:11" ht="22.5">
      <c r="A6" s="149">
        <v>2</v>
      </c>
      <c r="B6" s="170" t="s">
        <v>113</v>
      </c>
    </row>
    <row r="7" spans="1:11" ht="22.5">
      <c r="A7" s="149">
        <v>3</v>
      </c>
      <c r="B7" s="170" t="s">
        <v>273</v>
      </c>
    </row>
    <row r="8" spans="1:11" ht="56.25">
      <c r="A8" s="149">
        <v>4</v>
      </c>
      <c r="B8" s="170" t="s">
        <v>274</v>
      </c>
    </row>
    <row r="9" spans="1:11">
      <c r="B9" s="169" t="s">
        <v>91</v>
      </c>
    </row>
    <row r="10" spans="1:11" ht="22.5">
      <c r="A10" s="149">
        <v>1</v>
      </c>
      <c r="B10" s="170" t="s">
        <v>89</v>
      </c>
    </row>
    <row r="11" spans="1:11">
      <c r="B11" s="75" t="s">
        <v>93</v>
      </c>
    </row>
  </sheetData>
  <mergeCells count="5">
    <mergeCell ref="D5:K5"/>
    <mergeCell ref="D1:K1"/>
    <mergeCell ref="D2:K2"/>
    <mergeCell ref="D3:K3"/>
    <mergeCell ref="D4:K4"/>
  </mergeCells>
  <phoneticPr fontId="10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EHSHEET">
    <tabColor indexed="47"/>
  </sheetPr>
  <dimension ref="A1:Z87"/>
  <sheetViews>
    <sheetView showGridLines="0" zoomScaleNormal="100" workbookViewId="0"/>
  </sheetViews>
  <sheetFormatPr defaultRowHeight="11.25"/>
  <cols>
    <col min="1" max="1" width="32.5703125" style="63" customWidth="1"/>
    <col min="2" max="2" width="9.140625" style="55"/>
    <col min="3" max="3" width="15.7109375" style="66" customWidth="1"/>
    <col min="4" max="4" width="17" style="66" customWidth="1"/>
    <col min="5" max="5" width="15.7109375" style="60" customWidth="1"/>
    <col min="6" max="6" width="11.140625" style="60" customWidth="1"/>
    <col min="7" max="7" width="31.42578125" style="60" customWidth="1"/>
    <col min="8" max="9" width="26.85546875" style="60" customWidth="1"/>
    <col min="10" max="10" width="9.140625" style="60"/>
    <col min="11" max="11" width="26.28515625" style="62" customWidth="1"/>
    <col min="12" max="12" width="29.140625" style="61" customWidth="1"/>
    <col min="13" max="13" width="39.85546875" style="60" bestFit="1" customWidth="1"/>
    <col min="14" max="14" width="9.140625" style="60"/>
    <col min="15" max="15" width="29.5703125" style="60" customWidth="1"/>
    <col min="16" max="16" width="29" style="60" customWidth="1"/>
    <col min="17" max="18" width="9.140625" style="60"/>
    <col min="19" max="19" width="21" style="60" customWidth="1"/>
    <col min="20" max="20" width="24.85546875" style="60" customWidth="1"/>
    <col min="21" max="21" width="9.140625" style="60"/>
    <col min="22" max="22" width="30.140625" style="60" customWidth="1"/>
    <col min="23" max="23" width="7.7109375" style="60" bestFit="1" customWidth="1"/>
    <col min="24" max="25" width="9.140625" style="60"/>
    <col min="26" max="26" width="56.5703125" style="60" bestFit="1" customWidth="1"/>
    <col min="27" max="16384" width="9.140625" style="60"/>
  </cols>
  <sheetData>
    <row r="1" spans="1:26" s="58" customFormat="1" ht="51">
      <c r="A1" s="43" t="s">
        <v>99</v>
      </c>
      <c r="B1" s="64"/>
      <c r="C1" s="22" t="s">
        <v>18</v>
      </c>
      <c r="D1" s="22" t="s">
        <v>15</v>
      </c>
      <c r="E1" s="22" t="s">
        <v>31</v>
      </c>
      <c r="F1" s="22" t="s">
        <v>54</v>
      </c>
      <c r="G1" s="22" t="s">
        <v>46</v>
      </c>
      <c r="H1" s="22" t="s">
        <v>71</v>
      </c>
      <c r="I1" s="22" t="s">
        <v>77</v>
      </c>
      <c r="J1" s="33" t="s">
        <v>78</v>
      </c>
      <c r="K1" s="22" t="s">
        <v>49</v>
      </c>
      <c r="L1" s="57" t="s">
        <v>73</v>
      </c>
      <c r="M1" s="30" t="s">
        <v>74</v>
      </c>
      <c r="O1" s="377" t="s">
        <v>281</v>
      </c>
      <c r="P1" s="377" t="s">
        <v>294</v>
      </c>
      <c r="S1" s="540" t="s">
        <v>192</v>
      </c>
      <c r="T1" s="540"/>
      <c r="V1" s="541" t="s">
        <v>295</v>
      </c>
      <c r="W1" s="541"/>
      <c r="Z1" s="386" t="s">
        <v>309</v>
      </c>
    </row>
    <row r="2" spans="1:26" ht="25.5">
      <c r="A2" s="335" t="s">
        <v>128</v>
      </c>
      <c r="C2" s="23">
        <v>2017</v>
      </c>
      <c r="D2" s="23" t="s">
        <v>16</v>
      </c>
      <c r="E2" s="24" t="s">
        <v>32</v>
      </c>
      <c r="F2" s="24" t="s">
        <v>55</v>
      </c>
      <c r="G2" s="24" t="s">
        <v>44</v>
      </c>
      <c r="H2" s="24" t="s">
        <v>72</v>
      </c>
      <c r="I2" s="26"/>
      <c r="J2" s="59">
        <v>52</v>
      </c>
      <c r="K2" s="22" t="s">
        <v>50</v>
      </c>
      <c r="L2" s="57" t="s">
        <v>331</v>
      </c>
      <c r="M2" s="31" t="s">
        <v>178</v>
      </c>
      <c r="O2" s="378" t="s">
        <v>282</v>
      </c>
      <c r="P2" s="379" t="s">
        <v>301</v>
      </c>
      <c r="S2" s="282" t="s">
        <v>193</v>
      </c>
      <c r="T2" s="376" t="s">
        <v>194</v>
      </c>
      <c r="V2" s="378" t="s">
        <v>296</v>
      </c>
      <c r="W2" s="378" t="b">
        <v>0</v>
      </c>
      <c r="Z2" s="421" t="s">
        <v>310</v>
      </c>
    </row>
    <row r="3" spans="1:26" ht="45">
      <c r="A3" s="335" t="s">
        <v>129</v>
      </c>
      <c r="C3" s="23">
        <v>2018</v>
      </c>
      <c r="D3" s="23" t="s">
        <v>17</v>
      </c>
      <c r="E3" s="24" t="s">
        <v>33</v>
      </c>
      <c r="F3" s="24" t="s">
        <v>56</v>
      </c>
      <c r="G3" s="24" t="s">
        <v>45</v>
      </c>
      <c r="H3" s="24" t="s">
        <v>69</v>
      </c>
      <c r="I3" s="26" t="s">
        <v>76</v>
      </c>
      <c r="J3" s="56" t="s">
        <v>79</v>
      </c>
      <c r="K3" s="22" t="s">
        <v>51</v>
      </c>
      <c r="L3" s="57" t="s">
        <v>332</v>
      </c>
      <c r="M3" s="31" t="s">
        <v>179</v>
      </c>
      <c r="O3" s="378" t="s">
        <v>283</v>
      </c>
      <c r="P3" s="379" t="s">
        <v>302</v>
      </c>
      <c r="S3" s="282" t="s">
        <v>327</v>
      </c>
      <c r="T3" s="375" t="s">
        <v>330</v>
      </c>
      <c r="V3" s="378" t="s">
        <v>297</v>
      </c>
      <c r="W3" s="378" t="b">
        <v>0</v>
      </c>
      <c r="Z3" s="421" t="s">
        <v>329</v>
      </c>
    </row>
    <row r="4" spans="1:26" ht="25.5">
      <c r="A4" s="335" t="s">
        <v>223</v>
      </c>
      <c r="C4" s="23">
        <v>2019</v>
      </c>
      <c r="E4" s="24" t="s">
        <v>34</v>
      </c>
      <c r="F4" s="24" t="s">
        <v>57</v>
      </c>
      <c r="H4" s="24" t="s">
        <v>70</v>
      </c>
      <c r="I4" s="26"/>
      <c r="J4" s="59">
        <v>104</v>
      </c>
      <c r="K4" s="22" t="s">
        <v>52</v>
      </c>
      <c r="L4" s="57" t="s">
        <v>333</v>
      </c>
      <c r="M4" s="31"/>
      <c r="O4" s="378" t="s">
        <v>289</v>
      </c>
      <c r="P4" s="379" t="s">
        <v>303</v>
      </c>
      <c r="V4" s="378" t="s">
        <v>298</v>
      </c>
      <c r="W4" s="378" t="b">
        <v>0</v>
      </c>
      <c r="Z4" s="421" t="s">
        <v>311</v>
      </c>
    </row>
    <row r="5" spans="1:26" ht="25.5">
      <c r="A5" s="335" t="s">
        <v>169</v>
      </c>
      <c r="C5" s="378">
        <v>2020</v>
      </c>
      <c r="E5" s="24" t="s">
        <v>35</v>
      </c>
      <c r="F5" s="24" t="s">
        <v>58</v>
      </c>
      <c r="K5" s="22" t="s">
        <v>53</v>
      </c>
      <c r="L5" s="57"/>
      <c r="M5" s="31"/>
      <c r="O5" s="378" t="s">
        <v>284</v>
      </c>
      <c r="V5" s="378" t="s">
        <v>299</v>
      </c>
      <c r="W5" s="378" t="b">
        <v>0</v>
      </c>
      <c r="Z5" s="421" t="s">
        <v>312</v>
      </c>
    </row>
    <row r="6" spans="1:26" ht="22.5">
      <c r="A6" s="335" t="s">
        <v>156</v>
      </c>
      <c r="C6" s="378">
        <v>2021</v>
      </c>
      <c r="E6" s="24" t="s">
        <v>36</v>
      </c>
      <c r="F6" s="26"/>
      <c r="K6" s="60"/>
      <c r="L6" s="60"/>
      <c r="O6" s="378" t="s">
        <v>290</v>
      </c>
      <c r="V6" s="378" t="s">
        <v>300</v>
      </c>
      <c r="W6" s="378" t="b">
        <v>0</v>
      </c>
    </row>
    <row r="7" spans="1:26" ht="22.5">
      <c r="A7" s="335" t="s">
        <v>224</v>
      </c>
      <c r="C7" s="378">
        <v>2022</v>
      </c>
      <c r="E7" s="24" t="s">
        <v>37</v>
      </c>
      <c r="F7" s="26"/>
      <c r="K7" s="67"/>
      <c r="L7" s="60"/>
      <c r="O7" s="378" t="s">
        <v>285</v>
      </c>
    </row>
    <row r="8" spans="1:26">
      <c r="A8" s="335" t="s">
        <v>225</v>
      </c>
      <c r="E8" s="24" t="s">
        <v>38</v>
      </c>
      <c r="F8" s="26"/>
      <c r="K8" s="68" t="s">
        <v>92</v>
      </c>
      <c r="O8" s="378" t="s">
        <v>291</v>
      </c>
    </row>
    <row r="9" spans="1:26" ht="22.5">
      <c r="A9" s="335" t="s">
        <v>130</v>
      </c>
      <c r="E9" s="24" t="s">
        <v>39</v>
      </c>
      <c r="F9" s="26"/>
      <c r="K9" s="66"/>
      <c r="O9" s="378" t="s">
        <v>292</v>
      </c>
    </row>
    <row r="10" spans="1:26" ht="12.75">
      <c r="A10" s="335" t="s">
        <v>226</v>
      </c>
      <c r="E10" s="24" t="s">
        <v>40</v>
      </c>
      <c r="F10" s="26"/>
      <c r="K10" s="67"/>
      <c r="O10" s="378" t="s">
        <v>286</v>
      </c>
    </row>
    <row r="11" spans="1:26" ht="22.5">
      <c r="A11" s="335" t="s">
        <v>227</v>
      </c>
      <c r="E11" s="24" t="s">
        <v>41</v>
      </c>
      <c r="F11" s="26"/>
      <c r="K11" s="69"/>
      <c r="O11" s="378" t="s">
        <v>287</v>
      </c>
    </row>
    <row r="12" spans="1:26" ht="33.75">
      <c r="A12" s="335" t="s">
        <v>228</v>
      </c>
      <c r="E12" s="24" t="s">
        <v>42</v>
      </c>
      <c r="F12" s="26"/>
      <c r="O12" s="378" t="s">
        <v>293</v>
      </c>
      <c r="P12" s="145"/>
    </row>
    <row r="13" spans="1:26">
      <c r="A13" s="335" t="s">
        <v>229</v>
      </c>
      <c r="E13" s="24" t="s">
        <v>43</v>
      </c>
      <c r="F13" s="26"/>
      <c r="O13" s="378" t="s">
        <v>288</v>
      </c>
    </row>
    <row r="14" spans="1:26">
      <c r="A14" s="335" t="s">
        <v>230</v>
      </c>
    </row>
    <row r="15" spans="1:26">
      <c r="A15" s="335" t="s">
        <v>165</v>
      </c>
    </row>
    <row r="16" spans="1:26">
      <c r="A16" s="335" t="s">
        <v>157</v>
      </c>
      <c r="C16" s="145"/>
      <c r="D16" s="138"/>
      <c r="E16" s="138"/>
      <c r="G16" s="214" t="s">
        <v>120</v>
      </c>
    </row>
    <row r="17" spans="1:7">
      <c r="A17" s="335" t="s">
        <v>231</v>
      </c>
      <c r="C17" s="139" t="s">
        <v>95</v>
      </c>
      <c r="D17" s="140" t="str">
        <f>IF(f_year = "","", "01.01."&amp;f_year)</f>
        <v>01.01.2022</v>
      </c>
      <c r="E17" s="140" t="str">
        <f>IF(f_year = "","","31.12."&amp; f_year)</f>
        <v>31.12.2022</v>
      </c>
      <c r="G17" s="215" t="s">
        <v>1220</v>
      </c>
    </row>
    <row r="18" spans="1:7">
      <c r="A18" s="335" t="s">
        <v>232</v>
      </c>
      <c r="C18" s="141"/>
      <c r="D18" s="142"/>
      <c r="E18" s="142"/>
      <c r="G18" s="145"/>
    </row>
    <row r="19" spans="1:7" ht="22.5">
      <c r="A19" s="335" t="s">
        <v>233</v>
      </c>
      <c r="C19" s="145"/>
      <c r="D19" s="138"/>
      <c r="E19" s="138"/>
      <c r="G19" s="214" t="s">
        <v>123</v>
      </c>
    </row>
    <row r="20" spans="1:7" ht="22.5">
      <c r="A20" s="335" t="s">
        <v>131</v>
      </c>
      <c r="C20" s="143" t="s">
        <v>96</v>
      </c>
      <c r="D20" s="144"/>
      <c r="E20" s="144"/>
      <c r="G20" s="68" t="b">
        <v>1</v>
      </c>
    </row>
    <row r="21" spans="1:7">
      <c r="A21" s="335" t="s">
        <v>132</v>
      </c>
    </row>
    <row r="22" spans="1:7">
      <c r="A22" s="335" t="s">
        <v>133</v>
      </c>
    </row>
    <row r="23" spans="1:7">
      <c r="A23" s="335" t="s">
        <v>234</v>
      </c>
    </row>
    <row r="24" spans="1:7">
      <c r="A24" s="335" t="s">
        <v>235</v>
      </c>
    </row>
    <row r="25" spans="1:7">
      <c r="A25" s="335" t="s">
        <v>134</v>
      </c>
    </row>
    <row r="26" spans="1:7">
      <c r="A26" s="335" t="s">
        <v>236</v>
      </c>
    </row>
    <row r="27" spans="1:7">
      <c r="A27" s="335" t="s">
        <v>135</v>
      </c>
    </row>
    <row r="28" spans="1:7">
      <c r="A28" s="335" t="s">
        <v>166</v>
      </c>
    </row>
    <row r="29" spans="1:7">
      <c r="A29" s="335" t="s">
        <v>158</v>
      </c>
    </row>
    <row r="30" spans="1:7">
      <c r="A30" s="335" t="s">
        <v>237</v>
      </c>
    </row>
    <row r="31" spans="1:7">
      <c r="A31" s="335" t="s">
        <v>238</v>
      </c>
    </row>
    <row r="32" spans="1:7">
      <c r="A32" s="335" t="s">
        <v>136</v>
      </c>
    </row>
    <row r="33" spans="1:1">
      <c r="A33" s="335" t="s">
        <v>239</v>
      </c>
    </row>
    <row r="34" spans="1:1">
      <c r="A34" s="335" t="s">
        <v>240</v>
      </c>
    </row>
    <row r="35" spans="1:1">
      <c r="A35" s="335" t="s">
        <v>241</v>
      </c>
    </row>
    <row r="36" spans="1:1">
      <c r="A36" s="335" t="s">
        <v>242</v>
      </c>
    </row>
    <row r="37" spans="1:1">
      <c r="A37" s="335" t="s">
        <v>243</v>
      </c>
    </row>
    <row r="38" spans="1:1">
      <c r="A38" s="335" t="s">
        <v>159</v>
      </c>
    </row>
    <row r="39" spans="1:1">
      <c r="A39" s="335" t="s">
        <v>244</v>
      </c>
    </row>
    <row r="40" spans="1:1">
      <c r="A40" s="335" t="s">
        <v>137</v>
      </c>
    </row>
    <row r="41" spans="1:1">
      <c r="A41" s="335" t="s">
        <v>138</v>
      </c>
    </row>
    <row r="42" spans="1:1">
      <c r="A42" s="335" t="s">
        <v>139</v>
      </c>
    </row>
    <row r="43" spans="1:1">
      <c r="A43" s="335" t="s">
        <v>245</v>
      </c>
    </row>
    <row r="44" spans="1:1">
      <c r="A44" s="335" t="s">
        <v>246</v>
      </c>
    </row>
    <row r="45" spans="1:1">
      <c r="A45" s="335" t="s">
        <v>160</v>
      </c>
    </row>
    <row r="46" spans="1:1">
      <c r="A46" s="335" t="s">
        <v>247</v>
      </c>
    </row>
    <row r="47" spans="1:1">
      <c r="A47" s="335" t="s">
        <v>248</v>
      </c>
    </row>
    <row r="48" spans="1:1">
      <c r="A48" s="335" t="s">
        <v>249</v>
      </c>
    </row>
    <row r="49" spans="1:1">
      <c r="A49" s="335" t="s">
        <v>250</v>
      </c>
    </row>
    <row r="50" spans="1:1">
      <c r="A50" s="335" t="s">
        <v>140</v>
      </c>
    </row>
    <row r="51" spans="1:1">
      <c r="A51" s="335" t="s">
        <v>141</v>
      </c>
    </row>
    <row r="52" spans="1:1">
      <c r="A52" s="335" t="s">
        <v>167</v>
      </c>
    </row>
    <row r="53" spans="1:1">
      <c r="A53" s="335" t="s">
        <v>251</v>
      </c>
    </row>
    <row r="54" spans="1:1">
      <c r="A54" s="335" t="s">
        <v>170</v>
      </c>
    </row>
    <row r="55" spans="1:1">
      <c r="A55" s="335" t="s">
        <v>142</v>
      </c>
    </row>
    <row r="56" spans="1:1">
      <c r="A56" s="335" t="s">
        <v>252</v>
      </c>
    </row>
    <row r="57" spans="1:1">
      <c r="A57" s="335" t="s">
        <v>143</v>
      </c>
    </row>
    <row r="58" spans="1:1">
      <c r="A58" s="335" t="s">
        <v>253</v>
      </c>
    </row>
    <row r="59" spans="1:1">
      <c r="A59" s="335" t="s">
        <v>254</v>
      </c>
    </row>
    <row r="60" spans="1:1">
      <c r="A60" s="335" t="s">
        <v>255</v>
      </c>
    </row>
    <row r="61" spans="1:1">
      <c r="A61" s="335" t="s">
        <v>256</v>
      </c>
    </row>
    <row r="62" spans="1:1">
      <c r="A62" s="335" t="s">
        <v>161</v>
      </c>
    </row>
    <row r="63" spans="1:1">
      <c r="A63" s="335" t="s">
        <v>257</v>
      </c>
    </row>
    <row r="64" spans="1:1">
      <c r="A64" s="335" t="s">
        <v>258</v>
      </c>
    </row>
    <row r="65" spans="1:1">
      <c r="A65" s="335" t="s">
        <v>171</v>
      </c>
    </row>
    <row r="66" spans="1:1">
      <c r="A66" s="335" t="s">
        <v>162</v>
      </c>
    </row>
    <row r="67" spans="1:1">
      <c r="A67" s="335" t="s">
        <v>144</v>
      </c>
    </row>
    <row r="68" spans="1:1">
      <c r="A68" s="335" t="s">
        <v>259</v>
      </c>
    </row>
    <row r="69" spans="1:1">
      <c r="A69" s="335" t="s">
        <v>260</v>
      </c>
    </row>
    <row r="70" spans="1:1">
      <c r="A70" s="335" t="s">
        <v>261</v>
      </c>
    </row>
    <row r="71" spans="1:1">
      <c r="A71" s="335" t="s">
        <v>262</v>
      </c>
    </row>
    <row r="72" spans="1:1">
      <c r="A72" s="335" t="s">
        <v>145</v>
      </c>
    </row>
    <row r="73" spans="1:1">
      <c r="A73" s="335" t="s">
        <v>263</v>
      </c>
    </row>
    <row r="74" spans="1:1">
      <c r="A74" s="335" t="s">
        <v>146</v>
      </c>
    </row>
    <row r="75" spans="1:1">
      <c r="A75" s="335" t="s">
        <v>147</v>
      </c>
    </row>
    <row r="76" spans="1:1">
      <c r="A76" s="335" t="s">
        <v>148</v>
      </c>
    </row>
    <row r="77" spans="1:1">
      <c r="A77" s="335" t="s">
        <v>149</v>
      </c>
    </row>
    <row r="78" spans="1:1">
      <c r="A78" s="335" t="s">
        <v>163</v>
      </c>
    </row>
    <row r="79" spans="1:1">
      <c r="A79" s="335" t="s">
        <v>168</v>
      </c>
    </row>
    <row r="80" spans="1:1">
      <c r="A80" s="335" t="s">
        <v>150</v>
      </c>
    </row>
    <row r="81" spans="1:1">
      <c r="A81" s="335" t="s">
        <v>151</v>
      </c>
    </row>
    <row r="82" spans="1:1">
      <c r="A82" s="335" t="s">
        <v>172</v>
      </c>
    </row>
    <row r="83" spans="1:1">
      <c r="A83" s="335" t="s">
        <v>264</v>
      </c>
    </row>
    <row r="84" spans="1:1">
      <c r="A84" s="335" t="s">
        <v>164</v>
      </c>
    </row>
    <row r="85" spans="1:1">
      <c r="A85" s="335" t="s">
        <v>265</v>
      </c>
    </row>
    <row r="86" spans="1:1">
      <c r="A86" s="335" t="s">
        <v>266</v>
      </c>
    </row>
    <row r="87" spans="1:1">
      <c r="A87" s="335" t="s">
        <v>267</v>
      </c>
    </row>
  </sheetData>
  <sheetProtection formatColumns="0" formatRows="0"/>
  <mergeCells count="2">
    <mergeCell ref="S1:T1"/>
    <mergeCell ref="V1:W1"/>
  </mergeCells>
  <phoneticPr fontId="11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modList11">
    <tabColor indexed="47"/>
  </sheetPr>
  <dimension ref="A1:AE1"/>
  <sheetViews>
    <sheetView showGridLines="0" zoomScaleNormal="100" workbookViewId="0"/>
  </sheetViews>
  <sheetFormatPr defaultRowHeight="10.5" customHeight="1"/>
  <cols>
    <col min="1" max="1" width="9.140625" style="369"/>
    <col min="2" max="2" width="9.140625" style="32"/>
    <col min="3" max="3" width="9.140625" style="71"/>
    <col min="4" max="10" width="9.140625" style="18"/>
    <col min="11" max="31" width="9.140625" style="32"/>
    <col min="32" max="16384" width="9.140625" style="18"/>
  </cols>
  <sheetData/>
  <sheetProtection formatColumns="0" formatRows="0"/>
  <pageMargins left="0.75" right="0.75" top="1" bottom="1" header="0.5" footer="0.5"/>
  <pageSetup paperSize="9" orientation="portrait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SH_et_union_hor">
    <tabColor indexed="47"/>
  </sheetPr>
  <dimension ref="A3:CE68"/>
  <sheetViews>
    <sheetView showGridLines="0" zoomScale="85" zoomScaleNormal="85" workbookViewId="0"/>
  </sheetViews>
  <sheetFormatPr defaultRowHeight="15"/>
  <cols>
    <col min="1" max="1" width="10.28515625" style="55" customWidth="1"/>
    <col min="2" max="3" width="10" style="55" customWidth="1"/>
    <col min="4" max="4" width="10.140625" style="55" bestFit="1" customWidth="1"/>
    <col min="5" max="5" width="67.7109375" style="55" customWidth="1"/>
    <col min="6" max="6" width="88.7109375" style="55" customWidth="1"/>
    <col min="7" max="7" width="123.85546875" style="55" customWidth="1"/>
    <col min="8" max="9" width="20.7109375" style="55" customWidth="1"/>
    <col min="10" max="10" width="24.28515625" style="55" customWidth="1"/>
    <col min="11" max="11" width="9.140625" style="55"/>
    <col min="12" max="12" width="7.7109375" style="55" customWidth="1"/>
    <col min="13" max="13" width="32.42578125" style="55" customWidth="1"/>
    <col min="14" max="14" width="9.140625" style="55"/>
    <col min="15" max="18" width="9.85546875" style="55" customWidth="1"/>
    <col min="19" max="19" width="82.42578125" style="55" customWidth="1"/>
    <col min="20" max="20" width="9.85546875" style="55" customWidth="1"/>
    <col min="21" max="21" width="9.85546875" style="242" customWidth="1"/>
    <col min="22" max="24" width="9.85546875" style="55" customWidth="1"/>
    <col min="25" max="16384" width="9.140625" style="55"/>
  </cols>
  <sheetData>
    <row r="3" spans="1:83">
      <c r="A3" s="17" t="s">
        <v>84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1"/>
      <c r="V3" s="17"/>
      <c r="W3" s="17"/>
    </row>
    <row r="5" spans="1:83" ht="15" customHeight="1">
      <c r="D5" s="223"/>
      <c r="E5" s="225"/>
    </row>
    <row r="7" spans="1:83">
      <c r="A7" s="17" t="s">
        <v>191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1"/>
      <c r="V7" s="17"/>
      <c r="W7" s="17"/>
    </row>
    <row r="9" spans="1:83" s="77" customFormat="1" ht="15" customHeight="1">
      <c r="C9" s="108"/>
      <c r="D9" s="223"/>
      <c r="E9" s="224"/>
      <c r="U9" s="239"/>
    </row>
    <row r="13" spans="1:83">
      <c r="A13" s="17" t="s">
        <v>125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1"/>
      <c r="V13" s="17"/>
      <c r="W13" s="17"/>
    </row>
    <row r="14" spans="1:83">
      <c r="D14" s="301"/>
      <c r="E14" s="301"/>
      <c r="F14" s="301"/>
      <c r="G14" s="301"/>
      <c r="H14" s="301"/>
      <c r="I14" s="301"/>
      <c r="J14" s="301"/>
      <c r="K14" s="301"/>
      <c r="L14" s="301"/>
    </row>
    <row r="15" spans="1:83" s="65" customFormat="1" ht="15" customHeight="1">
      <c r="A15" s="36"/>
      <c r="B15" s="176" t="s">
        <v>110</v>
      </c>
      <c r="C15" s="469"/>
      <c r="D15" s="470">
        <v>1</v>
      </c>
      <c r="E15" s="550"/>
      <c r="F15" s="302"/>
      <c r="G15" s="250">
        <v>0</v>
      </c>
      <c r="H15" s="303"/>
      <c r="I15" s="172"/>
      <c r="J15" s="304" t="s">
        <v>199</v>
      </c>
      <c r="K15" s="198"/>
      <c r="L15" s="219"/>
      <c r="M15" s="293">
        <f>mergeValue(H15)</f>
        <v>0</v>
      </c>
      <c r="N15" s="284"/>
      <c r="O15" s="284"/>
      <c r="P15" s="293" t="str">
        <f t="array" ref="P15">IF(ISERROR(MATCH(MID(Q15,1,250),MID(note_ter,1,250),0)),"n","y")</f>
        <v>y</v>
      </c>
      <c r="Q15" s="284"/>
      <c r="R15" s="293" t="str">
        <f>K15&amp;"("&amp;L15&amp;")"</f>
        <v>()</v>
      </c>
      <c r="S15" s="176"/>
      <c r="T15" s="176"/>
      <c r="U15" s="232"/>
      <c r="V15" s="176"/>
      <c r="W15" s="176"/>
      <c r="X15" s="176"/>
      <c r="Y15" s="118"/>
      <c r="Z15" s="118"/>
      <c r="AA15" s="243"/>
      <c r="AB15" s="243"/>
      <c r="AC15" s="243"/>
      <c r="AD15" s="243"/>
      <c r="AE15" s="243"/>
      <c r="AF15" s="243"/>
      <c r="AG15" s="243"/>
      <c r="AH15" s="243"/>
      <c r="AI15" s="243"/>
      <c r="AJ15" s="243"/>
      <c r="AK15" s="243"/>
      <c r="AL15" s="243"/>
      <c r="AM15" s="243"/>
      <c r="AN15" s="243"/>
      <c r="AO15" s="243"/>
      <c r="AP15" s="243"/>
      <c r="AQ15" s="243"/>
      <c r="AR15" s="243"/>
      <c r="AS15" s="243"/>
      <c r="AT15" s="243"/>
      <c r="AU15" s="243"/>
      <c r="AV15" s="243"/>
      <c r="AW15" s="243"/>
      <c r="AX15" s="243"/>
      <c r="AY15" s="243"/>
      <c r="AZ15" s="243"/>
      <c r="BA15" s="243"/>
      <c r="BB15" s="243"/>
      <c r="BC15" s="243"/>
      <c r="BD15" s="243"/>
      <c r="BE15" s="243"/>
      <c r="BF15" s="243"/>
      <c r="BG15" s="243"/>
      <c r="BH15" s="243"/>
      <c r="BI15" s="243"/>
      <c r="BJ15" s="243"/>
      <c r="BK15" s="243"/>
      <c r="BL15" s="243"/>
      <c r="BM15" s="243"/>
      <c r="BN15" s="243"/>
      <c r="BO15" s="243"/>
      <c r="BP15" s="243"/>
      <c r="BQ15" s="243"/>
      <c r="BR15" s="243"/>
      <c r="BS15" s="243"/>
      <c r="BT15" s="243"/>
      <c r="BU15" s="243"/>
      <c r="BV15" s="118"/>
      <c r="BW15" s="118"/>
      <c r="BX15" s="118"/>
      <c r="BY15" s="118"/>
      <c r="BZ15" s="118"/>
      <c r="CA15" s="118"/>
      <c r="CB15" s="118"/>
      <c r="CC15" s="118"/>
      <c r="CD15" s="118"/>
      <c r="CE15" s="118"/>
    </row>
    <row r="16" spans="1:83" s="65" customFormat="1" ht="15" customHeight="1">
      <c r="A16" s="36"/>
      <c r="B16" s="36"/>
      <c r="C16" s="469"/>
      <c r="D16" s="470"/>
      <c r="E16" s="550"/>
      <c r="F16" s="172"/>
      <c r="G16" s="182"/>
      <c r="H16" s="198" t="s">
        <v>48</v>
      </c>
      <c r="I16" s="182"/>
      <c r="J16" s="182"/>
      <c r="K16" s="218"/>
      <c r="L16" s="219"/>
      <c r="M16" s="284"/>
      <c r="N16" s="284"/>
      <c r="O16" s="284"/>
      <c r="P16" s="284"/>
      <c r="Q16" s="293"/>
      <c r="R16" s="284"/>
      <c r="S16" s="176"/>
      <c r="T16" s="176"/>
      <c r="U16" s="232"/>
      <c r="V16" s="176"/>
      <c r="W16" s="176"/>
      <c r="X16" s="176"/>
      <c r="Y16" s="118"/>
      <c r="Z16" s="118"/>
      <c r="AA16" s="243"/>
      <c r="AB16" s="243"/>
      <c r="AC16" s="243"/>
      <c r="AD16" s="243"/>
      <c r="AE16" s="243"/>
      <c r="AF16" s="243"/>
      <c r="AG16" s="243"/>
      <c r="AH16" s="243"/>
      <c r="AI16" s="243"/>
      <c r="AJ16" s="243"/>
      <c r="AK16" s="243"/>
      <c r="AL16" s="243"/>
      <c r="AM16" s="243"/>
      <c r="AN16" s="243"/>
      <c r="AO16" s="243"/>
      <c r="AP16" s="243"/>
      <c r="AQ16" s="243"/>
      <c r="AR16" s="243"/>
      <c r="AS16" s="243"/>
      <c r="AT16" s="243"/>
      <c r="AU16" s="243"/>
      <c r="AV16" s="243"/>
      <c r="AW16" s="243"/>
      <c r="AX16" s="243"/>
      <c r="AY16" s="243"/>
      <c r="AZ16" s="243"/>
      <c r="BA16" s="243"/>
      <c r="BB16" s="243"/>
      <c r="BC16" s="243"/>
      <c r="BD16" s="243"/>
      <c r="BE16" s="243"/>
      <c r="BF16" s="243"/>
      <c r="BG16" s="243"/>
      <c r="BH16" s="243"/>
      <c r="BI16" s="243"/>
      <c r="BJ16" s="243"/>
      <c r="BK16" s="243"/>
      <c r="BL16" s="243"/>
      <c r="BM16" s="243"/>
      <c r="BN16" s="243"/>
      <c r="BO16" s="243"/>
      <c r="BP16" s="243"/>
      <c r="BQ16" s="243"/>
      <c r="BR16" s="243"/>
      <c r="BS16" s="243"/>
      <c r="BT16" s="243"/>
      <c r="BU16" s="243"/>
      <c r="BV16" s="118"/>
      <c r="BW16" s="118"/>
      <c r="BX16" s="118"/>
      <c r="BY16" s="118"/>
      <c r="BZ16" s="118"/>
      <c r="CA16" s="118"/>
      <c r="CB16" s="118"/>
      <c r="CC16" s="118"/>
      <c r="CD16" s="118"/>
      <c r="CE16" s="118"/>
    </row>
    <row r="17" spans="1:83">
      <c r="Q17" s="226"/>
    </row>
    <row r="18" spans="1:83">
      <c r="A18" s="17" t="s">
        <v>126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27"/>
      <c r="R18" s="17"/>
      <c r="S18" s="17"/>
      <c r="T18" s="17"/>
      <c r="U18" s="241"/>
      <c r="V18" s="17"/>
      <c r="W18" s="17"/>
    </row>
    <row r="19" spans="1:83">
      <c r="F19" s="301"/>
      <c r="G19" s="301"/>
      <c r="H19" s="301"/>
      <c r="I19" s="301"/>
      <c r="J19" s="301"/>
      <c r="K19" s="301"/>
      <c r="L19" s="301"/>
      <c r="Q19" s="226"/>
    </row>
    <row r="20" spans="1:83" s="65" customFormat="1" ht="15" customHeight="1">
      <c r="A20" s="36"/>
      <c r="B20" s="176" t="s">
        <v>110</v>
      </c>
      <c r="C20" s="551"/>
      <c r="D20" s="70"/>
      <c r="E20" s="305"/>
      <c r="F20" s="544"/>
      <c r="G20" s="470">
        <v>0</v>
      </c>
      <c r="H20" s="467"/>
      <c r="I20" s="172"/>
      <c r="J20" s="304" t="s">
        <v>199</v>
      </c>
      <c r="K20" s="198"/>
      <c r="L20" s="219"/>
      <c r="M20" s="293">
        <f>mergeValue(H20)</f>
        <v>0</v>
      </c>
      <c r="N20" s="284"/>
      <c r="O20" s="284"/>
      <c r="P20" s="284"/>
      <c r="Q20" s="284"/>
      <c r="R20" s="293" t="str">
        <f>K20&amp;"("&amp;L20&amp;")"</f>
        <v>()</v>
      </c>
      <c r="S20" s="176"/>
      <c r="T20" s="176"/>
      <c r="U20" s="232"/>
      <c r="V20" s="176"/>
      <c r="W20" s="176"/>
      <c r="X20" s="176"/>
      <c r="Y20" s="118"/>
      <c r="Z20" s="118"/>
      <c r="AA20" s="243"/>
      <c r="AB20" s="243"/>
      <c r="AC20" s="243"/>
      <c r="AD20" s="243"/>
      <c r="AE20" s="243"/>
      <c r="AF20" s="243"/>
      <c r="AG20" s="243"/>
      <c r="AH20" s="243"/>
      <c r="AI20" s="243"/>
      <c r="AJ20" s="243"/>
      <c r="AK20" s="243"/>
      <c r="AL20" s="243"/>
      <c r="AM20" s="243"/>
      <c r="AN20" s="243"/>
      <c r="AO20" s="243"/>
      <c r="AP20" s="243"/>
      <c r="AQ20" s="243"/>
      <c r="AR20" s="243"/>
      <c r="AS20" s="243"/>
      <c r="AT20" s="243"/>
      <c r="AU20" s="243"/>
      <c r="AV20" s="243"/>
      <c r="AW20" s="243"/>
      <c r="AX20" s="243"/>
      <c r="AY20" s="243"/>
      <c r="AZ20" s="243"/>
      <c r="BA20" s="243"/>
      <c r="BB20" s="243"/>
      <c r="BC20" s="243"/>
      <c r="BD20" s="243"/>
      <c r="BE20" s="243"/>
      <c r="BF20" s="243"/>
      <c r="BG20" s="243"/>
      <c r="BH20" s="243"/>
      <c r="BI20" s="243"/>
      <c r="BJ20" s="243"/>
      <c r="BK20" s="243"/>
      <c r="BL20" s="243"/>
      <c r="BM20" s="243"/>
      <c r="BN20" s="243"/>
      <c r="BO20" s="243"/>
      <c r="BP20" s="243"/>
      <c r="BQ20" s="243"/>
      <c r="BR20" s="243"/>
      <c r="BS20" s="243"/>
      <c r="BT20" s="243"/>
      <c r="BU20" s="243"/>
      <c r="BV20" s="118"/>
      <c r="BW20" s="118"/>
      <c r="BX20" s="118"/>
      <c r="BY20" s="118"/>
      <c r="BZ20" s="118"/>
      <c r="CA20" s="118"/>
      <c r="CB20" s="118"/>
      <c r="CC20" s="118"/>
      <c r="CD20" s="118"/>
      <c r="CE20" s="118"/>
    </row>
    <row r="21" spans="1:83" s="65" customFormat="1" ht="15" customHeight="1">
      <c r="A21" s="36"/>
      <c r="B21" s="36"/>
      <c r="C21" s="551"/>
      <c r="D21" s="70"/>
      <c r="E21" s="305"/>
      <c r="F21" s="544"/>
      <c r="G21" s="470"/>
      <c r="H21" s="467"/>
      <c r="I21" s="182"/>
      <c r="J21" s="182"/>
      <c r="K21" s="198" t="s">
        <v>47</v>
      </c>
      <c r="L21" s="219"/>
      <c r="M21" s="284"/>
      <c r="N21" s="284"/>
      <c r="O21" s="284"/>
      <c r="P21" s="284"/>
      <c r="Q21" s="293"/>
      <c r="R21" s="284"/>
      <c r="S21" s="176"/>
      <c r="T21" s="176"/>
      <c r="U21" s="232"/>
      <c r="V21" s="176"/>
      <c r="W21" s="176"/>
      <c r="X21" s="176"/>
      <c r="Y21" s="118"/>
      <c r="Z21" s="118"/>
      <c r="AA21" s="243"/>
      <c r="AB21" s="243"/>
      <c r="AC21" s="243"/>
      <c r="AD21" s="243"/>
      <c r="AE21" s="243"/>
      <c r="AF21" s="243"/>
      <c r="AG21" s="243"/>
      <c r="AH21" s="243"/>
      <c r="AI21" s="243"/>
      <c r="AJ21" s="243"/>
      <c r="AK21" s="243"/>
      <c r="AL21" s="243"/>
      <c r="AM21" s="243"/>
      <c r="AN21" s="243"/>
      <c r="AO21" s="243"/>
      <c r="AP21" s="243"/>
      <c r="AQ21" s="243"/>
      <c r="AR21" s="243"/>
      <c r="AS21" s="243"/>
      <c r="AT21" s="243"/>
      <c r="AU21" s="243"/>
      <c r="AV21" s="243"/>
      <c r="AW21" s="243"/>
      <c r="AX21" s="243"/>
      <c r="AY21" s="243"/>
      <c r="AZ21" s="243"/>
      <c r="BA21" s="243"/>
      <c r="BB21" s="243"/>
      <c r="BC21" s="243"/>
      <c r="BD21" s="243"/>
      <c r="BE21" s="243"/>
      <c r="BF21" s="243"/>
      <c r="BG21" s="243"/>
      <c r="BH21" s="243"/>
      <c r="BI21" s="243"/>
      <c r="BJ21" s="243"/>
      <c r="BK21" s="243"/>
      <c r="BL21" s="243"/>
      <c r="BM21" s="243"/>
      <c r="BN21" s="243"/>
      <c r="BO21" s="243"/>
      <c r="BP21" s="243"/>
      <c r="BQ21" s="243"/>
      <c r="BR21" s="243"/>
      <c r="BS21" s="243"/>
      <c r="BT21" s="243"/>
      <c r="BU21" s="243"/>
      <c r="BV21" s="118"/>
      <c r="BW21" s="118"/>
      <c r="BX21" s="118"/>
      <c r="BY21" s="118"/>
      <c r="BZ21" s="118"/>
      <c r="CA21" s="118"/>
      <c r="CB21" s="118"/>
      <c r="CC21" s="118"/>
      <c r="CD21" s="118"/>
      <c r="CE21" s="118"/>
    </row>
    <row r="22" spans="1:83">
      <c r="Q22" s="226"/>
    </row>
    <row r="23" spans="1:83">
      <c r="A23" s="17" t="s">
        <v>127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27"/>
      <c r="R23" s="17"/>
      <c r="S23" s="17"/>
      <c r="T23" s="17"/>
      <c r="U23" s="241"/>
      <c r="V23" s="17"/>
      <c r="W23" s="17"/>
    </row>
    <row r="24" spans="1:83">
      <c r="Q24" s="226"/>
    </row>
    <row r="25" spans="1:83" s="65" customFormat="1" ht="15" customHeight="1">
      <c r="A25" s="36"/>
      <c r="B25" s="176" t="s">
        <v>110</v>
      </c>
      <c r="C25" s="306"/>
      <c r="D25" s="55"/>
      <c r="E25" s="249"/>
      <c r="F25" s="55"/>
      <c r="G25" s="55"/>
      <c r="H25" s="55"/>
      <c r="I25" s="251"/>
      <c r="J25" s="250">
        <v>0</v>
      </c>
      <c r="K25" s="307"/>
      <c r="L25" s="177"/>
      <c r="M25" s="293">
        <f>mergeValue(H25)</f>
        <v>0</v>
      </c>
      <c r="N25" s="284"/>
      <c r="O25" s="284"/>
      <c r="P25" s="284"/>
      <c r="Q25" s="284"/>
      <c r="R25" s="293" t="str">
        <f>K25&amp;" ("&amp;L25&amp;")"</f>
        <v xml:space="preserve"> ()</v>
      </c>
      <c r="S25" s="176"/>
      <c r="T25" s="176"/>
      <c r="U25" s="232"/>
      <c r="V25" s="176"/>
      <c r="W25" s="176"/>
      <c r="X25" s="176"/>
      <c r="Y25" s="118"/>
      <c r="Z25" s="118"/>
      <c r="AA25" s="243"/>
      <c r="AB25" s="243"/>
      <c r="AC25" s="243"/>
      <c r="AD25" s="243"/>
      <c r="AE25" s="243"/>
      <c r="AF25" s="243"/>
      <c r="AG25" s="243"/>
      <c r="AH25" s="243"/>
      <c r="AI25" s="243"/>
      <c r="AJ25" s="243"/>
      <c r="AK25" s="243"/>
      <c r="AL25" s="243"/>
      <c r="AM25" s="243"/>
      <c r="AN25" s="243"/>
      <c r="AO25" s="243"/>
      <c r="AP25" s="243"/>
      <c r="AQ25" s="243"/>
      <c r="AR25" s="243"/>
      <c r="AS25" s="243"/>
      <c r="AT25" s="243"/>
      <c r="AU25" s="243"/>
      <c r="AV25" s="243"/>
      <c r="AW25" s="243"/>
      <c r="AX25" s="243"/>
      <c r="AY25" s="243"/>
      <c r="AZ25" s="243"/>
      <c r="BA25" s="243"/>
      <c r="BB25" s="243"/>
      <c r="BC25" s="243"/>
      <c r="BD25" s="243"/>
      <c r="BE25" s="243"/>
      <c r="BF25" s="243"/>
      <c r="BG25" s="243"/>
      <c r="BH25" s="243"/>
      <c r="BI25" s="243"/>
      <c r="BJ25" s="243"/>
      <c r="BK25" s="243"/>
      <c r="BL25" s="243"/>
      <c r="BM25" s="243"/>
      <c r="BN25" s="243"/>
      <c r="BO25" s="243"/>
      <c r="BP25" s="243"/>
      <c r="BQ25" s="243"/>
      <c r="BR25" s="243"/>
      <c r="BS25" s="243"/>
      <c r="BT25" s="243"/>
      <c r="BU25" s="243"/>
      <c r="BV25" s="118"/>
      <c r="BW25" s="118"/>
      <c r="BX25" s="118"/>
      <c r="BY25" s="118"/>
      <c r="BZ25" s="118"/>
      <c r="CA25" s="118"/>
      <c r="CB25" s="118"/>
      <c r="CC25" s="118"/>
      <c r="CD25" s="118"/>
      <c r="CE25" s="118"/>
    </row>
    <row r="26" spans="1:83" customFormat="1" ht="17.100000000000001" customHeight="1"/>
    <row r="27" spans="1:83">
      <c r="A27" s="17" t="s">
        <v>116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1"/>
      <c r="V27" s="17"/>
      <c r="W27" s="17"/>
    </row>
    <row r="29" spans="1:83" s="166" customFormat="1" ht="15" customHeight="1">
      <c r="A29" s="55"/>
      <c r="B29" s="55"/>
      <c r="C29" s="70"/>
      <c r="D29" s="505" t="s">
        <v>24</v>
      </c>
      <c r="E29" s="542"/>
      <c r="F29" s="543" t="s">
        <v>17</v>
      </c>
      <c r="G29" s="544"/>
      <c r="H29" s="545">
        <v>1</v>
      </c>
      <c r="I29" s="548"/>
      <c r="J29" s="504" t="s">
        <v>17</v>
      </c>
      <c r="K29" s="186"/>
      <c r="L29" s="181" t="s">
        <v>24</v>
      </c>
      <c r="M29" s="202"/>
      <c r="N29" s="161"/>
      <c r="O29" s="161"/>
      <c r="P29" s="161"/>
      <c r="Q29" s="161"/>
      <c r="R29" s="161"/>
      <c r="S29" s="161"/>
      <c r="T29" s="161"/>
      <c r="U29" s="236"/>
      <c r="V29" s="161"/>
      <c r="W29" s="161"/>
      <c r="X29" s="179"/>
      <c r="Y29" s="179" t="s">
        <v>106</v>
      </c>
      <c r="Z29" s="179">
        <v>1705000</v>
      </c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</row>
    <row r="30" spans="1:83" s="166" customFormat="1" ht="15" customHeight="1">
      <c r="A30" s="55"/>
      <c r="B30" s="55"/>
      <c r="C30" s="70"/>
      <c r="D30" s="505"/>
      <c r="E30" s="542"/>
      <c r="F30" s="543"/>
      <c r="G30" s="544"/>
      <c r="H30" s="545"/>
      <c r="I30" s="549"/>
      <c r="J30" s="504"/>
      <c r="K30" s="172"/>
      <c r="L30" s="182"/>
      <c r="M30" s="201" t="s">
        <v>270</v>
      </c>
      <c r="N30" s="161"/>
      <c r="O30" s="161"/>
      <c r="P30" s="161"/>
      <c r="Q30" s="161"/>
      <c r="R30" s="161"/>
      <c r="S30" s="161"/>
      <c r="T30" s="161"/>
      <c r="U30" s="236"/>
      <c r="V30" s="161"/>
      <c r="W30" s="161"/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</row>
    <row r="31" spans="1:83" s="166" customFormat="1" ht="15" customHeight="1">
      <c r="A31" s="55"/>
      <c r="B31" s="55"/>
      <c r="C31" s="70"/>
      <c r="D31" s="505"/>
      <c r="E31" s="542"/>
      <c r="F31" s="504"/>
      <c r="G31" s="382"/>
      <c r="H31" s="182"/>
      <c r="I31" s="178" t="s">
        <v>154</v>
      </c>
      <c r="J31" s="182"/>
      <c r="K31" s="182"/>
      <c r="L31" s="182"/>
      <c r="M31" s="183"/>
      <c r="N31" s="161"/>
      <c r="O31" s="161"/>
      <c r="P31" s="161"/>
      <c r="Q31" s="161"/>
      <c r="R31" s="161"/>
      <c r="S31" s="161"/>
      <c r="T31" s="161"/>
      <c r="U31" s="236"/>
      <c r="V31" s="161"/>
      <c r="W31" s="161"/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</row>
    <row r="33" spans="1:38">
      <c r="A33" s="17" t="s">
        <v>121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1"/>
      <c r="V33" s="17"/>
      <c r="W33" s="17"/>
    </row>
    <row r="35" spans="1:38" s="166" customFormat="1" ht="15" customHeight="1">
      <c r="A35" s="55"/>
      <c r="B35" s="55"/>
      <c r="C35" s="70"/>
      <c r="D35" s="55"/>
      <c r="E35" s="55"/>
      <c r="F35" s="55"/>
      <c r="G35" s="544"/>
      <c r="H35" s="545">
        <v>1</v>
      </c>
      <c r="I35" s="546"/>
      <c r="J35" s="504" t="s">
        <v>17</v>
      </c>
      <c r="K35" s="186"/>
      <c r="L35" s="181" t="s">
        <v>24</v>
      </c>
      <c r="M35" s="202"/>
      <c r="N35" s="161"/>
      <c r="O35" s="161"/>
      <c r="P35" s="161"/>
      <c r="Q35" s="161"/>
      <c r="R35" s="161"/>
      <c r="S35" s="161"/>
      <c r="T35" s="161"/>
      <c r="U35" s="236"/>
      <c r="V35" s="161"/>
      <c r="W35" s="161"/>
      <c r="X35" s="179"/>
      <c r="Y35" s="179" t="s">
        <v>106</v>
      </c>
      <c r="Z35" s="179">
        <v>1705000</v>
      </c>
      <c r="AA35" s="179"/>
      <c r="AB35" s="179"/>
      <c r="AC35" s="179"/>
      <c r="AD35" s="179"/>
      <c r="AE35" s="179"/>
      <c r="AF35" s="179"/>
      <c r="AG35" s="179"/>
      <c r="AH35" s="179"/>
      <c r="AI35" s="179"/>
      <c r="AJ35" s="179"/>
      <c r="AK35" s="179"/>
      <c r="AL35" s="179"/>
    </row>
    <row r="36" spans="1:38" s="166" customFormat="1" ht="15" customHeight="1">
      <c r="A36" s="55"/>
      <c r="B36" s="55"/>
      <c r="C36" s="70"/>
      <c r="D36" s="55"/>
      <c r="E36" s="55"/>
      <c r="F36" s="55"/>
      <c r="G36" s="544"/>
      <c r="H36" s="545"/>
      <c r="I36" s="547"/>
      <c r="J36" s="504"/>
      <c r="K36" s="172"/>
      <c r="L36" s="182"/>
      <c r="M36" s="201" t="s">
        <v>270</v>
      </c>
      <c r="N36" s="161"/>
      <c r="O36" s="161"/>
      <c r="P36" s="161"/>
      <c r="Q36" s="161"/>
      <c r="R36" s="161"/>
      <c r="S36" s="161"/>
      <c r="T36" s="161"/>
      <c r="U36" s="236"/>
      <c r="V36" s="161"/>
      <c r="W36" s="161"/>
      <c r="X36" s="179"/>
      <c r="Y36" s="179"/>
      <c r="Z36" s="179"/>
      <c r="AA36" s="179"/>
      <c r="AB36" s="179"/>
      <c r="AC36" s="179"/>
      <c r="AD36" s="179"/>
      <c r="AE36" s="179"/>
      <c r="AF36" s="179"/>
      <c r="AG36" s="179"/>
      <c r="AH36" s="179"/>
      <c r="AI36" s="179"/>
      <c r="AJ36" s="179"/>
      <c r="AK36" s="179"/>
      <c r="AL36" s="179"/>
    </row>
    <row r="37" spans="1:38">
      <c r="K37" s="182"/>
      <c r="L37" s="182"/>
      <c r="M37" s="183"/>
    </row>
    <row r="38" spans="1:38">
      <c r="A38" s="17" t="s">
        <v>122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1"/>
      <c r="V38" s="17"/>
      <c r="W38" s="17"/>
    </row>
    <row r="40" spans="1:38" s="166" customFormat="1" ht="15" customHeight="1">
      <c r="A40" s="55"/>
      <c r="B40" s="55"/>
      <c r="C40" s="70"/>
      <c r="D40" s="55"/>
      <c r="E40" s="55"/>
      <c r="F40" s="55"/>
      <c r="G40" s="55"/>
      <c r="H40" s="55"/>
      <c r="I40" s="55"/>
      <c r="J40" s="55"/>
      <c r="K40" s="185"/>
      <c r="L40" s="181" t="s">
        <v>24</v>
      </c>
      <c r="M40" s="203"/>
      <c r="N40" s="222"/>
      <c r="O40" s="161"/>
      <c r="P40" s="161"/>
      <c r="Q40" s="161"/>
      <c r="R40" s="161"/>
      <c r="S40" s="161"/>
      <c r="T40" s="161"/>
      <c r="U40" s="236"/>
      <c r="V40" s="161"/>
      <c r="W40" s="161"/>
      <c r="X40" s="179"/>
      <c r="Y40" s="179" t="s">
        <v>106</v>
      </c>
      <c r="Z40" s="179">
        <v>1705000</v>
      </c>
      <c r="AA40" s="179"/>
      <c r="AB40" s="179"/>
      <c r="AC40" s="179"/>
      <c r="AD40" s="179"/>
      <c r="AE40" s="179"/>
      <c r="AF40" s="179"/>
      <c r="AG40" s="179"/>
      <c r="AH40" s="179"/>
      <c r="AI40" s="179"/>
      <c r="AJ40" s="179"/>
      <c r="AK40" s="179"/>
      <c r="AL40" s="179"/>
    </row>
    <row r="43" spans="1:38" s="17" customFormat="1" ht="17.100000000000001" customHeight="1">
      <c r="A43" s="17" t="s">
        <v>90</v>
      </c>
    </row>
    <row r="44" spans="1:38" customFormat="1" ht="17.100000000000001" customHeight="1"/>
    <row r="45" spans="1:38" s="148" customFormat="1" ht="14.25">
      <c r="A45" s="273" t="s">
        <v>1</v>
      </c>
      <c r="B45" s="259" t="s">
        <v>105</v>
      </c>
      <c r="C45" s="260"/>
      <c r="D45" s="261"/>
      <c r="E45" s="262"/>
      <c r="F45" s="263"/>
      <c r="G45" s="263"/>
      <c r="H45" s="263"/>
      <c r="I45" s="264"/>
      <c r="J45" s="265"/>
      <c r="K45" s="274"/>
      <c r="M45" s="266" t="str">
        <f>IF(ISERROR(INDEX(kind_of_nameforms,MATCH(E45,kind_of_forms,0),1)),"",INDEX(kind_of_nameforms,MATCH(E45,kind_of_forms,0),1))</f>
        <v/>
      </c>
      <c r="N45" s="283"/>
    </row>
    <row r="46" spans="1:38" customFormat="1" ht="17.100000000000001" customHeight="1"/>
    <row r="47" spans="1:38" s="17" customFormat="1" ht="17.100000000000001" customHeight="1">
      <c r="A47" s="17" t="s">
        <v>219</v>
      </c>
      <c r="B47" s="17" t="s">
        <v>220</v>
      </c>
      <c r="C47" s="17" t="s">
        <v>221</v>
      </c>
      <c r="D47" s="17" t="s">
        <v>222</v>
      </c>
    </row>
    <row r="48" spans="1:38" ht="17.100000000000001" customHeight="1">
      <c r="U48" s="55"/>
    </row>
    <row r="49" spans="1:21" s="332" customFormat="1">
      <c r="D49" s="412"/>
      <c r="E49" s="383"/>
      <c r="F49" s="383"/>
      <c r="G49" s="383"/>
      <c r="U49" s="237"/>
    </row>
    <row r="50" spans="1:21">
      <c r="C50" s="118"/>
      <c r="D50" s="518"/>
      <c r="E50" s="518"/>
      <c r="F50" s="518"/>
      <c r="G50" s="518"/>
    </row>
    <row r="51" spans="1:21" s="18" customFormat="1" ht="11.25" customHeight="1">
      <c r="A51" s="32"/>
      <c r="C51" s="37"/>
      <c r="D51" s="519" t="s">
        <v>182</v>
      </c>
      <c r="E51" s="519"/>
      <c r="F51" s="519"/>
      <c r="G51" s="520" t="s">
        <v>183</v>
      </c>
      <c r="H51" s="176"/>
      <c r="R51" s="231"/>
    </row>
    <row r="52" spans="1:21" s="18" customFormat="1" ht="11.25" customHeight="1">
      <c r="A52" s="32" t="s">
        <v>279</v>
      </c>
      <c r="C52" s="37"/>
      <c r="D52" s="309" t="s">
        <v>23</v>
      </c>
      <c r="E52" s="310"/>
      <c r="F52" s="311" t="s">
        <v>173</v>
      </c>
      <c r="G52" s="521"/>
      <c r="H52" s="176"/>
      <c r="R52" s="231"/>
    </row>
    <row r="53" spans="1:21" s="18" customFormat="1" ht="12" customHeight="1">
      <c r="A53" s="32"/>
      <c r="C53" s="37"/>
      <c r="D53" s="328" t="s">
        <v>24</v>
      </c>
      <c r="E53" s="312">
        <v>2</v>
      </c>
      <c r="F53" s="313">
        <v>3</v>
      </c>
      <c r="G53" s="314">
        <v>4</v>
      </c>
      <c r="H53" s="176"/>
      <c r="R53" s="231"/>
    </row>
    <row r="54" spans="1:21" s="18" customFormat="1">
      <c r="A54" s="32"/>
      <c r="C54" s="37"/>
      <c r="D54" s="308">
        <v>1</v>
      </c>
      <c r="E54" s="316" t="s">
        <v>202</v>
      </c>
      <c r="F54" s="337" t="str">
        <f>IF(form_up_date="","",form_up_date)</f>
        <v>24.12.2021</v>
      </c>
      <c r="G54" s="339" t="s">
        <v>203</v>
      </c>
      <c r="H54" s="176"/>
      <c r="R54" s="231"/>
    </row>
    <row r="55" spans="1:21" s="18" customFormat="1" ht="45">
      <c r="A55" s="32"/>
      <c r="C55" s="37"/>
      <c r="D55" s="308" t="s">
        <v>214</v>
      </c>
      <c r="E55" s="316" t="s">
        <v>204</v>
      </c>
      <c r="F55" s="337"/>
      <c r="G55" s="317" t="s">
        <v>269</v>
      </c>
      <c r="H55" s="176"/>
      <c r="R55" s="231"/>
    </row>
    <row r="56" spans="1:21" s="18" customFormat="1">
      <c r="A56" s="32"/>
      <c r="C56" s="37"/>
      <c r="D56" s="308" t="s">
        <v>215</v>
      </c>
      <c r="E56" s="316" t="s">
        <v>205</v>
      </c>
      <c r="F56" s="337"/>
      <c r="G56" s="339" t="s">
        <v>206</v>
      </c>
      <c r="H56" s="176"/>
      <c r="R56" s="231"/>
    </row>
    <row r="57" spans="1:21" s="18" customFormat="1">
      <c r="A57" s="32"/>
      <c r="C57" s="37"/>
      <c r="D57" s="308" t="s">
        <v>216</v>
      </c>
      <c r="E57" s="316" t="s">
        <v>207</v>
      </c>
      <c r="F57" s="338" t="s">
        <v>208</v>
      </c>
      <c r="G57" s="317"/>
      <c r="H57" s="176"/>
      <c r="R57" s="231"/>
    </row>
    <row r="58" spans="1:21" s="18" customFormat="1">
      <c r="A58" s="32"/>
      <c r="C58" s="37"/>
      <c r="D58" s="315" t="str">
        <f>D57&amp;".1"</f>
        <v>4.1.1</v>
      </c>
      <c r="E58" s="318" t="s">
        <v>3</v>
      </c>
      <c r="F58" s="337" t="str">
        <f>IF(region_name="","",region_name)</f>
        <v>г.Санкт-Петербург</v>
      </c>
      <c r="G58" s="339" t="s">
        <v>209</v>
      </c>
      <c r="H58" s="176"/>
      <c r="R58" s="231"/>
    </row>
    <row r="59" spans="1:21" s="18" customFormat="1" ht="22.5">
      <c r="A59" s="32"/>
      <c r="C59" s="37"/>
      <c r="D59" s="308" t="s">
        <v>217</v>
      </c>
      <c r="E59" s="319" t="s">
        <v>210</v>
      </c>
      <c r="F59" s="337"/>
      <c r="G59" s="340" t="s">
        <v>211</v>
      </c>
      <c r="H59" s="176"/>
      <c r="R59" s="231"/>
    </row>
    <row r="60" spans="1:21" s="18" customFormat="1" ht="56.25">
      <c r="A60" s="32"/>
      <c r="C60" s="37"/>
      <c r="D60" s="308" t="s">
        <v>218</v>
      </c>
      <c r="E60" s="320" t="s">
        <v>212</v>
      </c>
      <c r="F60" s="337"/>
      <c r="G60" s="327" t="s">
        <v>268</v>
      </c>
      <c r="H60" s="176"/>
      <c r="R60" s="231"/>
    </row>
    <row r="65" spans="1:10" customFormat="1" ht="11.25"/>
    <row r="66" spans="1:10" s="17" customFormat="1" ht="11.25">
      <c r="A66" s="17" t="s">
        <v>328</v>
      </c>
    </row>
    <row r="67" spans="1:10" customFormat="1" ht="11.25"/>
    <row r="68" spans="1:10" s="372" customFormat="1" ht="20.100000000000001" customHeight="1">
      <c r="A68" s="417"/>
      <c r="B68" s="374"/>
      <c r="C68" s="408"/>
      <c r="D68" s="380"/>
      <c r="E68" s="420"/>
      <c r="F68" s="418"/>
      <c r="G68" s="419"/>
      <c r="I68" s="293"/>
      <c r="J68" s="293"/>
    </row>
  </sheetData>
  <dataConsolidate leftLabels="1"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10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 G68 E68" xr:uid="{00000000-0002-0000-1200-000000000000}">
      <formula1>900</formula1>
    </dataValidation>
    <dataValidation type="list" allowBlank="1" showInputMessage="1" showErrorMessage="1" sqref="I40" xr:uid="{00000000-0002-0000-1200-000001000000}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 xr:uid="{00000000-0002-0000-1200-000002000000}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 xr:uid="{00000000-0002-0000-1200-000003000000}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 xr:uid="{00000000-0002-0000-1200-000004000000}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 F68" xr:uid="{00000000-0002-0000-1200-000005000000}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 xr:uid="{00000000-0002-0000-1200-000006000000}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5"/>
  </cols>
  <sheetData/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4" hidden="1" customWidth="1"/>
    <col min="2" max="2" width="9.140625" style="75" hidden="1" customWidth="1"/>
    <col min="3" max="3" width="9.140625" style="237"/>
    <col min="4" max="16384" width="9.140625" style="75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38"/>
    </row>
    <row r="6" spans="1:3" s="36" customFormat="1" ht="15" customHeight="1">
      <c r="A6" s="32"/>
      <c r="C6" s="238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8"/>
  </cols>
  <sheetData>
    <row r="1" spans="1:1">
      <c r="A1" s="272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0"/>
    <col min="18" max="16384" width="9.140625" style="7"/>
  </cols>
  <sheetData>
    <row r="1" spans="3:17" s="77" customFormat="1" hidden="1">
      <c r="C1" s="76"/>
      <c r="Q1" s="239"/>
    </row>
    <row r="2" spans="3:17" s="77" customFormat="1" hidden="1">
      <c r="C2" s="76"/>
      <c r="Q2" s="239"/>
    </row>
    <row r="3" spans="3:17" s="77" customFormat="1" hidden="1">
      <c r="C3" s="76"/>
      <c r="Q3" s="239"/>
    </row>
    <row r="4" spans="3:17" s="77" customFormat="1" hidden="1">
      <c r="C4" s="76"/>
      <c r="Q4" s="239"/>
    </row>
    <row r="5" spans="3:17" s="77" customFormat="1" hidden="1">
      <c r="C5" s="76"/>
      <c r="Q5" s="239"/>
    </row>
    <row r="6" spans="3:17" s="77" customFormat="1" ht="10.5" customHeight="1">
      <c r="C6" s="78"/>
      <c r="Q6" s="239"/>
    </row>
    <row r="7" spans="3:17" s="77" customFormat="1" ht="20.100000000000001" customHeight="1">
      <c r="C7" s="78"/>
      <c r="Q7" s="239"/>
    </row>
    <row r="8" spans="3:17" s="77" customFormat="1" ht="15" customHeight="1">
      <c r="C8" s="78"/>
      <c r="Q8" s="239"/>
    </row>
    <row r="9" spans="3:17" s="77" customFormat="1" ht="6.95" customHeight="1">
      <c r="C9" s="78"/>
      <c r="Q9" s="239"/>
    </row>
    <row r="10" spans="3:17" s="77" customFormat="1" ht="22.5" customHeight="1">
      <c r="C10" s="78"/>
      <c r="Q10" s="239"/>
    </row>
    <row r="11" spans="3:17" s="77" customFormat="1" ht="11.25" customHeight="1">
      <c r="C11" s="78"/>
      <c r="Q11" s="239"/>
    </row>
    <row r="12" spans="3:17" s="77" customFormat="1" ht="15" hidden="1" customHeight="1">
      <c r="C12" s="78"/>
      <c r="Q12" s="239"/>
    </row>
    <row r="13" spans="3:17" s="77" customFormat="1" ht="14.1" customHeight="1">
      <c r="C13" s="81"/>
      <c r="Q13" s="239"/>
    </row>
    <row r="14" spans="3:17" s="77" customFormat="1" ht="15" customHeight="1">
      <c r="C14" s="78"/>
      <c r="Q14" s="239"/>
    </row>
    <row r="15" spans="3:17" s="77" customFormat="1" ht="11.25" customHeight="1">
      <c r="C15" s="76"/>
      <c r="Q15" s="239"/>
    </row>
    <row r="16" spans="3:17" s="77" customFormat="1">
      <c r="C16" s="76"/>
      <c r="D16" s="83"/>
      <c r="E16" s="83"/>
      <c r="Q16" s="239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 xr:uid="{00000000-0004-0000-1700-000000000000}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 xr:uid="{00000000-0004-0000-1700-000001000000}"/>
    <hyperlink ref="D13" location="'Ссылки на публикации'!$H$13" tooltip="Кликните по гиперссылке, чтобы перейти на сайт организации или отредактировать её" display="керкеркерр" xr:uid="{00000000-0004-0000-1700-000002000000}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 xr:uid="{00000000-0004-0000-1700-000003000000}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4" hidden="1" customWidth="1"/>
    <col min="2" max="2" width="2" style="204" hidden="1" customWidth="1"/>
    <col min="3" max="14" width="9.140625" style="205"/>
    <col min="15" max="16384" width="9.140625" style="204"/>
  </cols>
  <sheetData>
    <row r="1" spans="1:14" hidden="1"/>
    <row r="2" spans="1:14" hidden="1"/>
    <row r="3" spans="1:14" ht="10.5" customHeight="1"/>
    <row r="4" spans="1:14" ht="27" customHeight="1">
      <c r="A4" s="206"/>
      <c r="B4" s="206"/>
    </row>
    <row r="5" spans="1:14" s="208" customFormat="1" ht="15">
      <c r="A5" s="206"/>
      <c r="B5" s="206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</row>
    <row r="6" spans="1:14" s="209" customFormat="1" ht="3" customHeight="1">
      <c r="A6" s="552"/>
      <c r="B6" s="552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</row>
    <row r="7" spans="1:14" ht="3.75" customHeight="1">
      <c r="A7" s="552"/>
      <c r="B7" s="552"/>
    </row>
    <row r="8" spans="1:14" ht="0.2" customHeight="1">
      <c r="B8" s="333"/>
    </row>
    <row r="9" spans="1:14" ht="0.2" customHeight="1">
      <c r="B9" s="333"/>
    </row>
    <row r="10" spans="1:14" ht="0.2" customHeight="1">
      <c r="B10" s="333"/>
    </row>
    <row r="11" spans="1:14" ht="6" hidden="1" customHeight="1">
      <c r="B11" s="333"/>
    </row>
    <row r="12" spans="1:14" ht="20.25" hidden="1" customHeight="1">
      <c r="A12" s="162"/>
      <c r="B12" s="333"/>
    </row>
    <row r="13" spans="1:14" ht="20.25" hidden="1" customHeight="1">
      <c r="B13" s="333"/>
    </row>
    <row r="14" spans="1:14" ht="6" hidden="1" customHeight="1">
      <c r="B14" s="334"/>
    </row>
    <row r="15" spans="1:14" ht="3" customHeight="1"/>
    <row r="16" spans="1:14" ht="0.2" customHeight="1"/>
    <row r="17" spans="1:14" s="208" customFormat="1" ht="0.2" customHeight="1">
      <c r="A17" s="211"/>
      <c r="B17" s="211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7"/>
    </row>
    <row r="18" spans="1:14" ht="23.25" customHeight="1">
      <c r="A18" s="488"/>
      <c r="B18" s="162"/>
    </row>
    <row r="19" spans="1:14" ht="23.25" customHeight="1">
      <c r="A19" s="488"/>
      <c r="B19" s="163"/>
    </row>
    <row r="20" spans="1:14" s="166" customFormat="1" ht="14.25" customHeight="1">
      <c r="A20" s="73"/>
      <c r="B20" s="73"/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</row>
    <row r="21" spans="1:14" hidden="1">
      <c r="A21" s="212"/>
      <c r="B21" s="165"/>
    </row>
    <row r="22" spans="1:14" s="160" customFormat="1" ht="15" customHeight="1">
      <c r="A22" s="55"/>
      <c r="B22" s="55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</row>
    <row r="23" spans="1:14" s="160" customFormat="1" ht="15" customHeight="1">
      <c r="A23" s="55"/>
      <c r="B23" s="55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</row>
    <row r="24" spans="1:14" s="160" customFormat="1" ht="15" customHeight="1">
      <c r="A24" s="55"/>
      <c r="B24" s="55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</row>
    <row r="25" spans="1:14" ht="15" customHeight="1">
      <c r="A25" s="213"/>
      <c r="B25" s="184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00"/>
  </cols>
  <sheetData>
    <row r="1" spans="1:1">
      <c r="A1" s="299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8"/>
  </cols>
  <sheetData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5"/>
  </cols>
  <sheetData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5"/>
  </cols>
  <sheetData/>
  <sheetProtection formatColumns="0" formatRow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81</v>
      </c>
      <c r="B1" s="35" t="s">
        <v>82</v>
      </c>
    </row>
    <row r="2" spans="1:2">
      <c r="A2" s="35">
        <v>4190064</v>
      </c>
      <c r="B2" s="35" t="s">
        <v>386</v>
      </c>
    </row>
    <row r="3" spans="1:2">
      <c r="A3" s="35">
        <v>4190065</v>
      </c>
      <c r="B3" s="35" t="s">
        <v>387</v>
      </c>
    </row>
    <row r="4" spans="1:2">
      <c r="A4" s="35">
        <v>4190066</v>
      </c>
      <c r="B4" s="35" t="s">
        <v>388</v>
      </c>
    </row>
    <row r="5" spans="1:2">
      <c r="A5" s="35">
        <v>4190067</v>
      </c>
      <c r="B5" s="35" t="s">
        <v>389</v>
      </c>
    </row>
    <row r="6" spans="1:2">
      <c r="A6" s="35">
        <v>4190068</v>
      </c>
      <c r="B6" s="35" t="s">
        <v>390</v>
      </c>
    </row>
    <row r="7" spans="1:2">
      <c r="A7" s="35">
        <v>4190069</v>
      </c>
      <c r="B7" s="35" t="s">
        <v>391</v>
      </c>
    </row>
    <row r="8" spans="1:2">
      <c r="A8" s="35">
        <v>4190070</v>
      </c>
      <c r="B8" s="35" t="s">
        <v>392</v>
      </c>
    </row>
    <row r="9" spans="1:2">
      <c r="A9" s="35">
        <v>4190071</v>
      </c>
      <c r="B9" s="35" t="s">
        <v>393</v>
      </c>
    </row>
    <row r="10" spans="1:2">
      <c r="A10" s="35">
        <v>4190072</v>
      </c>
      <c r="B10" s="35" t="s">
        <v>394</v>
      </c>
    </row>
    <row r="11" spans="1:2">
      <c r="A11" s="35">
        <v>4190073</v>
      </c>
      <c r="B11" s="35" t="s">
        <v>395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 xr:uid="{00000000-0002-0000-2000-000000000000}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11" type="noConversion"/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SH_REESTR_ORG">
    <tabColor indexed="47"/>
  </sheetPr>
  <dimension ref="A1:J179"/>
  <sheetViews>
    <sheetView showGridLines="0" zoomScaleNormal="100" workbookViewId="0"/>
  </sheetViews>
  <sheetFormatPr defaultRowHeight="11.25"/>
  <cols>
    <col min="1" max="1" width="11.5703125" style="110" customWidth="1"/>
    <col min="2" max="3" width="9.140625" style="110"/>
    <col min="4" max="4" width="13" style="110" customWidth="1"/>
    <col min="5" max="5" width="9.140625" style="110"/>
    <col min="6" max="6" width="15.28515625" style="110" customWidth="1"/>
    <col min="7" max="7" width="20" style="110" customWidth="1"/>
    <col min="8" max="8" width="26.85546875" style="110" customWidth="1"/>
    <col min="9" max="9" width="12.28515625" style="110" customWidth="1"/>
    <col min="10" max="16384" width="9.140625" style="110"/>
  </cols>
  <sheetData>
    <row r="1" spans="1:10">
      <c r="A1" s="110" t="s">
        <v>980</v>
      </c>
      <c r="B1" s="110" t="s">
        <v>396</v>
      </c>
      <c r="C1" s="110" t="s">
        <v>397</v>
      </c>
      <c r="D1" s="110" t="s">
        <v>398</v>
      </c>
      <c r="E1" s="110" t="s">
        <v>399</v>
      </c>
      <c r="F1" s="110" t="s">
        <v>400</v>
      </c>
      <c r="G1" s="110" t="s">
        <v>401</v>
      </c>
      <c r="H1" s="110" t="s">
        <v>402</v>
      </c>
      <c r="I1" s="110" t="s">
        <v>403</v>
      </c>
    </row>
    <row r="2" spans="1:10">
      <c r="A2" s="110">
        <v>1</v>
      </c>
      <c r="B2" s="110" t="s">
        <v>404</v>
      </c>
      <c r="C2" s="110" t="s">
        <v>230</v>
      </c>
      <c r="D2" s="110" t="s">
        <v>405</v>
      </c>
      <c r="E2" s="110" t="s">
        <v>406</v>
      </c>
      <c r="F2" s="110" t="s">
        <v>407</v>
      </c>
      <c r="G2" s="110" t="s">
        <v>408</v>
      </c>
      <c r="J2" s="110" t="s">
        <v>333</v>
      </c>
    </row>
    <row r="3" spans="1:10">
      <c r="A3" s="110">
        <v>2</v>
      </c>
      <c r="B3" s="110" t="s">
        <v>404</v>
      </c>
      <c r="C3" s="110" t="s">
        <v>230</v>
      </c>
      <c r="D3" s="110" t="s">
        <v>409</v>
      </c>
      <c r="E3" s="110" t="s">
        <v>410</v>
      </c>
      <c r="F3" s="110" t="s">
        <v>411</v>
      </c>
      <c r="G3" s="110" t="s">
        <v>412</v>
      </c>
      <c r="J3" s="110" t="s">
        <v>333</v>
      </c>
    </row>
    <row r="4" spans="1:10">
      <c r="A4" s="110">
        <v>3</v>
      </c>
      <c r="B4" s="110" t="s">
        <v>404</v>
      </c>
      <c r="C4" s="110" t="s">
        <v>230</v>
      </c>
      <c r="D4" s="110" t="s">
        <v>413</v>
      </c>
      <c r="E4" s="110" t="s">
        <v>414</v>
      </c>
      <c r="F4" s="110" t="s">
        <v>415</v>
      </c>
      <c r="G4" s="110" t="s">
        <v>416</v>
      </c>
      <c r="J4" s="110" t="s">
        <v>333</v>
      </c>
    </row>
    <row r="5" spans="1:10">
      <c r="A5" s="110">
        <v>4</v>
      </c>
      <c r="B5" s="110" t="s">
        <v>404</v>
      </c>
      <c r="C5" s="110" t="s">
        <v>230</v>
      </c>
      <c r="D5" s="110" t="s">
        <v>417</v>
      </c>
      <c r="E5" s="110" t="s">
        <v>418</v>
      </c>
      <c r="F5" s="110" t="s">
        <v>419</v>
      </c>
      <c r="G5" s="110" t="s">
        <v>420</v>
      </c>
      <c r="J5" s="110" t="s">
        <v>333</v>
      </c>
    </row>
    <row r="6" spans="1:10">
      <c r="A6" s="110">
        <v>5</v>
      </c>
      <c r="B6" s="110" t="s">
        <v>404</v>
      </c>
      <c r="C6" s="110" t="s">
        <v>230</v>
      </c>
      <c r="D6" s="110" t="s">
        <v>421</v>
      </c>
      <c r="E6" s="110" t="s">
        <v>422</v>
      </c>
      <c r="F6" s="110" t="s">
        <v>423</v>
      </c>
      <c r="G6" s="110" t="s">
        <v>424</v>
      </c>
      <c r="J6" s="110" t="s">
        <v>333</v>
      </c>
    </row>
    <row r="7" spans="1:10">
      <c r="A7" s="110">
        <v>6</v>
      </c>
      <c r="B7" s="110" t="s">
        <v>404</v>
      </c>
      <c r="C7" s="110" t="s">
        <v>230</v>
      </c>
      <c r="D7" s="110" t="s">
        <v>425</v>
      </c>
      <c r="E7" s="110" t="s">
        <v>426</v>
      </c>
      <c r="F7" s="110" t="s">
        <v>427</v>
      </c>
      <c r="G7" s="110" t="s">
        <v>416</v>
      </c>
      <c r="J7" s="110" t="s">
        <v>333</v>
      </c>
    </row>
    <row r="8" spans="1:10">
      <c r="A8" s="110">
        <v>7</v>
      </c>
      <c r="B8" s="110" t="s">
        <v>404</v>
      </c>
      <c r="C8" s="110" t="s">
        <v>230</v>
      </c>
      <c r="D8" s="110" t="s">
        <v>428</v>
      </c>
      <c r="E8" s="110" t="s">
        <v>429</v>
      </c>
      <c r="F8" s="110" t="s">
        <v>430</v>
      </c>
      <c r="G8" s="110" t="s">
        <v>424</v>
      </c>
      <c r="J8" s="110" t="s">
        <v>333</v>
      </c>
    </row>
    <row r="9" spans="1:10">
      <c r="A9" s="110">
        <v>8</v>
      </c>
      <c r="B9" s="110" t="s">
        <v>404</v>
      </c>
      <c r="C9" s="110" t="s">
        <v>230</v>
      </c>
      <c r="D9" s="110" t="s">
        <v>431</v>
      </c>
      <c r="E9" s="110" t="s">
        <v>432</v>
      </c>
      <c r="F9" s="110" t="s">
        <v>433</v>
      </c>
      <c r="G9" s="110" t="s">
        <v>434</v>
      </c>
      <c r="J9" s="110" t="s">
        <v>333</v>
      </c>
    </row>
    <row r="10" spans="1:10">
      <c r="A10" s="110">
        <v>9</v>
      </c>
      <c r="B10" s="110" t="s">
        <v>404</v>
      </c>
      <c r="C10" s="110" t="s">
        <v>230</v>
      </c>
      <c r="D10" s="110" t="s">
        <v>435</v>
      </c>
      <c r="E10" s="110" t="s">
        <v>436</v>
      </c>
      <c r="F10" s="110" t="s">
        <v>437</v>
      </c>
      <c r="G10" s="110" t="s">
        <v>438</v>
      </c>
      <c r="J10" s="110" t="s">
        <v>333</v>
      </c>
    </row>
    <row r="11" spans="1:10">
      <c r="A11" s="110">
        <v>10</v>
      </c>
      <c r="B11" s="110" t="s">
        <v>404</v>
      </c>
      <c r="C11" s="110" t="s">
        <v>230</v>
      </c>
      <c r="D11" s="110" t="s">
        <v>439</v>
      </c>
      <c r="E11" s="110" t="s">
        <v>440</v>
      </c>
      <c r="F11" s="110" t="s">
        <v>441</v>
      </c>
      <c r="G11" s="110" t="s">
        <v>442</v>
      </c>
      <c r="H11" s="110" t="s">
        <v>443</v>
      </c>
      <c r="J11" s="110" t="s">
        <v>333</v>
      </c>
    </row>
    <row r="12" spans="1:10">
      <c r="A12" s="110">
        <v>11</v>
      </c>
      <c r="B12" s="110" t="s">
        <v>404</v>
      </c>
      <c r="C12" s="110" t="s">
        <v>230</v>
      </c>
      <c r="D12" s="110" t="s">
        <v>444</v>
      </c>
      <c r="E12" s="110" t="s">
        <v>440</v>
      </c>
      <c r="F12" s="110" t="s">
        <v>441</v>
      </c>
      <c r="G12" s="110" t="s">
        <v>445</v>
      </c>
      <c r="J12" s="110" t="s">
        <v>333</v>
      </c>
    </row>
    <row r="13" spans="1:10">
      <c r="A13" s="110">
        <v>12</v>
      </c>
      <c r="B13" s="110" t="s">
        <v>404</v>
      </c>
      <c r="C13" s="110" t="s">
        <v>230</v>
      </c>
      <c r="D13" s="110" t="s">
        <v>446</v>
      </c>
      <c r="E13" s="110" t="s">
        <v>447</v>
      </c>
      <c r="F13" s="110" t="s">
        <v>448</v>
      </c>
      <c r="G13" s="110" t="s">
        <v>449</v>
      </c>
      <c r="J13" s="110" t="s">
        <v>333</v>
      </c>
    </row>
    <row r="14" spans="1:10">
      <c r="A14" s="110">
        <v>13</v>
      </c>
      <c r="B14" s="110" t="s">
        <v>404</v>
      </c>
      <c r="C14" s="110" t="s">
        <v>230</v>
      </c>
      <c r="D14" s="110" t="s">
        <v>450</v>
      </c>
      <c r="E14" s="110" t="s">
        <v>451</v>
      </c>
      <c r="F14" s="110" t="s">
        <v>452</v>
      </c>
      <c r="G14" s="110" t="s">
        <v>420</v>
      </c>
      <c r="J14" s="110" t="s">
        <v>333</v>
      </c>
    </row>
    <row r="15" spans="1:10">
      <c r="A15" s="110">
        <v>14</v>
      </c>
      <c r="B15" s="110" t="s">
        <v>404</v>
      </c>
      <c r="C15" s="110" t="s">
        <v>230</v>
      </c>
      <c r="D15" s="110" t="s">
        <v>453</v>
      </c>
      <c r="E15" s="110" t="s">
        <v>454</v>
      </c>
      <c r="F15" s="110" t="s">
        <v>455</v>
      </c>
      <c r="G15" s="110" t="s">
        <v>412</v>
      </c>
      <c r="J15" s="110" t="s">
        <v>333</v>
      </c>
    </row>
    <row r="16" spans="1:10">
      <c r="A16" s="110">
        <v>15</v>
      </c>
      <c r="B16" s="110" t="s">
        <v>404</v>
      </c>
      <c r="C16" s="110" t="s">
        <v>230</v>
      </c>
      <c r="D16" s="110" t="s">
        <v>456</v>
      </c>
      <c r="E16" s="110" t="s">
        <v>457</v>
      </c>
      <c r="F16" s="110" t="s">
        <v>458</v>
      </c>
      <c r="G16" s="110" t="s">
        <v>424</v>
      </c>
      <c r="J16" s="110" t="s">
        <v>333</v>
      </c>
    </row>
    <row r="17" spans="1:10">
      <c r="A17" s="110">
        <v>16</v>
      </c>
      <c r="B17" s="110" t="s">
        <v>404</v>
      </c>
      <c r="C17" s="110" t="s">
        <v>230</v>
      </c>
      <c r="D17" s="110" t="s">
        <v>459</v>
      </c>
      <c r="E17" s="110" t="s">
        <v>460</v>
      </c>
      <c r="F17" s="110" t="s">
        <v>461</v>
      </c>
      <c r="G17" s="110" t="s">
        <v>412</v>
      </c>
      <c r="J17" s="110" t="s">
        <v>333</v>
      </c>
    </row>
    <row r="18" spans="1:10">
      <c r="A18" s="110">
        <v>17</v>
      </c>
      <c r="B18" s="110" t="s">
        <v>404</v>
      </c>
      <c r="C18" s="110" t="s">
        <v>230</v>
      </c>
      <c r="D18" s="110" t="s">
        <v>462</v>
      </c>
      <c r="E18" s="110" t="s">
        <v>463</v>
      </c>
      <c r="F18" s="110" t="s">
        <v>464</v>
      </c>
      <c r="G18" s="110" t="s">
        <v>408</v>
      </c>
      <c r="J18" s="110" t="s">
        <v>333</v>
      </c>
    </row>
    <row r="19" spans="1:10">
      <c r="A19" s="110">
        <v>18</v>
      </c>
      <c r="B19" s="110" t="s">
        <v>404</v>
      </c>
      <c r="C19" s="110" t="s">
        <v>230</v>
      </c>
      <c r="D19" s="110" t="s">
        <v>465</v>
      </c>
      <c r="E19" s="110" t="s">
        <v>466</v>
      </c>
      <c r="F19" s="110" t="s">
        <v>467</v>
      </c>
      <c r="G19" s="110" t="s">
        <v>424</v>
      </c>
      <c r="J19" s="110" t="s">
        <v>333</v>
      </c>
    </row>
    <row r="20" spans="1:10">
      <c r="A20" s="110">
        <v>19</v>
      </c>
      <c r="B20" s="110" t="s">
        <v>404</v>
      </c>
      <c r="C20" s="110" t="s">
        <v>230</v>
      </c>
      <c r="D20" s="110" t="s">
        <v>468</v>
      </c>
      <c r="E20" s="110" t="s">
        <v>469</v>
      </c>
      <c r="F20" s="110" t="s">
        <v>470</v>
      </c>
      <c r="G20" s="110" t="s">
        <v>471</v>
      </c>
      <c r="J20" s="110" t="s">
        <v>333</v>
      </c>
    </row>
    <row r="21" spans="1:10">
      <c r="A21" s="110">
        <v>20</v>
      </c>
      <c r="B21" s="110" t="s">
        <v>404</v>
      </c>
      <c r="C21" s="110" t="s">
        <v>230</v>
      </c>
      <c r="D21" s="110" t="s">
        <v>472</v>
      </c>
      <c r="E21" s="110" t="s">
        <v>473</v>
      </c>
      <c r="F21" s="110" t="s">
        <v>474</v>
      </c>
      <c r="G21" s="110" t="s">
        <v>475</v>
      </c>
      <c r="J21" s="110" t="s">
        <v>333</v>
      </c>
    </row>
    <row r="22" spans="1:10">
      <c r="A22" s="110">
        <v>21</v>
      </c>
      <c r="B22" s="110" t="s">
        <v>404</v>
      </c>
      <c r="C22" s="110" t="s">
        <v>230</v>
      </c>
      <c r="D22" s="110" t="s">
        <v>476</v>
      </c>
      <c r="E22" s="110" t="s">
        <v>477</v>
      </c>
      <c r="F22" s="110" t="s">
        <v>478</v>
      </c>
      <c r="G22" s="110" t="s">
        <v>416</v>
      </c>
      <c r="J22" s="110" t="s">
        <v>333</v>
      </c>
    </row>
    <row r="23" spans="1:10">
      <c r="A23" s="110">
        <v>22</v>
      </c>
      <c r="B23" s="110" t="s">
        <v>404</v>
      </c>
      <c r="C23" s="110" t="s">
        <v>230</v>
      </c>
      <c r="D23" s="110" t="s">
        <v>479</v>
      </c>
      <c r="E23" s="110" t="s">
        <v>480</v>
      </c>
      <c r="F23" s="110" t="s">
        <v>481</v>
      </c>
      <c r="G23" s="110" t="s">
        <v>482</v>
      </c>
      <c r="J23" s="110" t="s">
        <v>333</v>
      </c>
    </row>
    <row r="24" spans="1:10">
      <c r="A24" s="110">
        <v>23</v>
      </c>
      <c r="B24" s="110" t="s">
        <v>404</v>
      </c>
      <c r="C24" s="110" t="s">
        <v>230</v>
      </c>
      <c r="D24" s="110" t="s">
        <v>483</v>
      </c>
      <c r="E24" s="110" t="s">
        <v>484</v>
      </c>
      <c r="F24" s="110" t="s">
        <v>485</v>
      </c>
      <c r="G24" s="110" t="s">
        <v>486</v>
      </c>
      <c r="J24" s="110" t="s">
        <v>333</v>
      </c>
    </row>
    <row r="25" spans="1:10">
      <c r="A25" s="110">
        <v>24</v>
      </c>
      <c r="B25" s="110" t="s">
        <v>404</v>
      </c>
      <c r="C25" s="110" t="s">
        <v>230</v>
      </c>
      <c r="D25" s="110" t="s">
        <v>487</v>
      </c>
      <c r="E25" s="110" t="s">
        <v>488</v>
      </c>
      <c r="F25" s="110" t="s">
        <v>489</v>
      </c>
      <c r="G25" s="110" t="s">
        <v>408</v>
      </c>
      <c r="J25" s="110" t="s">
        <v>333</v>
      </c>
    </row>
    <row r="26" spans="1:10">
      <c r="A26" s="110">
        <v>25</v>
      </c>
      <c r="B26" s="110" t="s">
        <v>404</v>
      </c>
      <c r="C26" s="110" t="s">
        <v>230</v>
      </c>
      <c r="D26" s="110" t="s">
        <v>490</v>
      </c>
      <c r="E26" s="110" t="s">
        <v>491</v>
      </c>
      <c r="F26" s="110" t="s">
        <v>492</v>
      </c>
      <c r="G26" s="110" t="s">
        <v>412</v>
      </c>
      <c r="J26" s="110" t="s">
        <v>333</v>
      </c>
    </row>
    <row r="27" spans="1:10">
      <c r="A27" s="110">
        <v>26</v>
      </c>
      <c r="B27" s="110" t="s">
        <v>404</v>
      </c>
      <c r="C27" s="110" t="s">
        <v>230</v>
      </c>
      <c r="D27" s="110" t="s">
        <v>493</v>
      </c>
      <c r="E27" s="110" t="s">
        <v>494</v>
      </c>
      <c r="F27" s="110" t="s">
        <v>495</v>
      </c>
      <c r="G27" s="110" t="s">
        <v>408</v>
      </c>
      <c r="J27" s="110" t="s">
        <v>333</v>
      </c>
    </row>
    <row r="28" spans="1:10">
      <c r="A28" s="110">
        <v>27</v>
      </c>
      <c r="B28" s="110" t="s">
        <v>404</v>
      </c>
      <c r="C28" s="110" t="s">
        <v>230</v>
      </c>
      <c r="D28" s="110" t="s">
        <v>496</v>
      </c>
      <c r="E28" s="110" t="s">
        <v>497</v>
      </c>
      <c r="F28" s="110" t="s">
        <v>498</v>
      </c>
      <c r="G28" s="110" t="s">
        <v>416</v>
      </c>
      <c r="H28" s="110" t="s">
        <v>499</v>
      </c>
      <c r="J28" s="110" t="s">
        <v>333</v>
      </c>
    </row>
    <row r="29" spans="1:10">
      <c r="A29" s="110">
        <v>28</v>
      </c>
      <c r="B29" s="110" t="s">
        <v>404</v>
      </c>
      <c r="C29" s="110" t="s">
        <v>230</v>
      </c>
      <c r="D29" s="110" t="s">
        <v>500</v>
      </c>
      <c r="E29" s="110" t="s">
        <v>501</v>
      </c>
      <c r="F29" s="110" t="s">
        <v>502</v>
      </c>
      <c r="G29" s="110" t="s">
        <v>503</v>
      </c>
      <c r="J29" s="110" t="s">
        <v>333</v>
      </c>
    </row>
    <row r="30" spans="1:10">
      <c r="A30" s="110">
        <v>29</v>
      </c>
      <c r="B30" s="110" t="s">
        <v>404</v>
      </c>
      <c r="C30" s="110" t="s">
        <v>230</v>
      </c>
      <c r="D30" s="110" t="s">
        <v>504</v>
      </c>
      <c r="E30" s="110" t="s">
        <v>505</v>
      </c>
      <c r="F30" s="110" t="s">
        <v>506</v>
      </c>
      <c r="G30" s="110" t="s">
        <v>507</v>
      </c>
      <c r="J30" s="110" t="s">
        <v>333</v>
      </c>
    </row>
    <row r="31" spans="1:10">
      <c r="A31" s="110">
        <v>30</v>
      </c>
      <c r="B31" s="110" t="s">
        <v>404</v>
      </c>
      <c r="C31" s="110" t="s">
        <v>230</v>
      </c>
      <c r="D31" s="110" t="s">
        <v>508</v>
      </c>
      <c r="E31" s="110" t="s">
        <v>509</v>
      </c>
      <c r="F31" s="110" t="s">
        <v>510</v>
      </c>
      <c r="G31" s="110" t="s">
        <v>511</v>
      </c>
      <c r="J31" s="110" t="s">
        <v>333</v>
      </c>
    </row>
    <row r="32" spans="1:10">
      <c r="A32" s="110">
        <v>31</v>
      </c>
      <c r="B32" s="110" t="s">
        <v>404</v>
      </c>
      <c r="C32" s="110" t="s">
        <v>230</v>
      </c>
      <c r="D32" s="110" t="s">
        <v>512</v>
      </c>
      <c r="E32" s="110" t="s">
        <v>513</v>
      </c>
      <c r="F32" s="110" t="s">
        <v>514</v>
      </c>
      <c r="G32" s="110" t="s">
        <v>438</v>
      </c>
      <c r="J32" s="110" t="s">
        <v>333</v>
      </c>
    </row>
    <row r="33" spans="1:10">
      <c r="A33" s="110">
        <v>32</v>
      </c>
      <c r="B33" s="110" t="s">
        <v>404</v>
      </c>
      <c r="C33" s="110" t="s">
        <v>230</v>
      </c>
      <c r="D33" s="110" t="s">
        <v>515</v>
      </c>
      <c r="E33" s="110" t="s">
        <v>516</v>
      </c>
      <c r="F33" s="110" t="s">
        <v>517</v>
      </c>
      <c r="G33" s="110" t="s">
        <v>518</v>
      </c>
      <c r="J33" s="110" t="s">
        <v>333</v>
      </c>
    </row>
    <row r="34" spans="1:10">
      <c r="A34" s="110">
        <v>33</v>
      </c>
      <c r="B34" s="110" t="s">
        <v>404</v>
      </c>
      <c r="C34" s="110" t="s">
        <v>230</v>
      </c>
      <c r="D34" s="110" t="s">
        <v>519</v>
      </c>
      <c r="E34" s="110" t="s">
        <v>520</v>
      </c>
      <c r="F34" s="110" t="s">
        <v>521</v>
      </c>
      <c r="G34" s="110" t="s">
        <v>424</v>
      </c>
      <c r="J34" s="110" t="s">
        <v>333</v>
      </c>
    </row>
    <row r="35" spans="1:10">
      <c r="A35" s="110">
        <v>34</v>
      </c>
      <c r="B35" s="110" t="s">
        <v>404</v>
      </c>
      <c r="C35" s="110" t="s">
        <v>230</v>
      </c>
      <c r="D35" s="110" t="s">
        <v>522</v>
      </c>
      <c r="E35" s="110" t="s">
        <v>523</v>
      </c>
      <c r="F35" s="110" t="s">
        <v>524</v>
      </c>
      <c r="G35" s="110" t="s">
        <v>416</v>
      </c>
      <c r="J35" s="110" t="s">
        <v>333</v>
      </c>
    </row>
    <row r="36" spans="1:10">
      <c r="A36" s="110">
        <v>35</v>
      </c>
      <c r="B36" s="110" t="s">
        <v>404</v>
      </c>
      <c r="C36" s="110" t="s">
        <v>230</v>
      </c>
      <c r="D36" s="110" t="s">
        <v>525</v>
      </c>
      <c r="E36" s="110" t="s">
        <v>526</v>
      </c>
      <c r="F36" s="110" t="s">
        <v>527</v>
      </c>
      <c r="G36" s="110" t="s">
        <v>471</v>
      </c>
      <c r="J36" s="110" t="s">
        <v>333</v>
      </c>
    </row>
    <row r="37" spans="1:10">
      <c r="A37" s="110">
        <v>36</v>
      </c>
      <c r="B37" s="110" t="s">
        <v>404</v>
      </c>
      <c r="C37" s="110" t="s">
        <v>230</v>
      </c>
      <c r="D37" s="110" t="s">
        <v>528</v>
      </c>
      <c r="E37" s="110" t="s">
        <v>529</v>
      </c>
      <c r="F37" s="110" t="s">
        <v>530</v>
      </c>
      <c r="G37" s="110" t="s">
        <v>408</v>
      </c>
      <c r="H37" s="110" t="s">
        <v>531</v>
      </c>
      <c r="J37" s="110" t="s">
        <v>333</v>
      </c>
    </row>
    <row r="38" spans="1:10">
      <c r="A38" s="110">
        <v>37</v>
      </c>
      <c r="B38" s="110" t="s">
        <v>404</v>
      </c>
      <c r="C38" s="110" t="s">
        <v>230</v>
      </c>
      <c r="D38" s="110" t="s">
        <v>532</v>
      </c>
      <c r="E38" s="110" t="s">
        <v>533</v>
      </c>
      <c r="F38" s="110" t="s">
        <v>534</v>
      </c>
      <c r="G38" s="110" t="s">
        <v>449</v>
      </c>
      <c r="J38" s="110" t="s">
        <v>333</v>
      </c>
    </row>
    <row r="39" spans="1:10">
      <c r="A39" s="110">
        <v>38</v>
      </c>
      <c r="B39" s="110" t="s">
        <v>404</v>
      </c>
      <c r="C39" s="110" t="s">
        <v>230</v>
      </c>
      <c r="D39" s="110" t="s">
        <v>535</v>
      </c>
      <c r="E39" s="110" t="s">
        <v>536</v>
      </c>
      <c r="F39" s="110" t="s">
        <v>537</v>
      </c>
      <c r="G39" s="110" t="s">
        <v>412</v>
      </c>
      <c r="J39" s="110" t="s">
        <v>333</v>
      </c>
    </row>
    <row r="40" spans="1:10">
      <c r="A40" s="110">
        <v>39</v>
      </c>
      <c r="B40" s="110" t="s">
        <v>404</v>
      </c>
      <c r="C40" s="110" t="s">
        <v>230</v>
      </c>
      <c r="D40" s="110" t="s">
        <v>538</v>
      </c>
      <c r="E40" s="110" t="s">
        <v>539</v>
      </c>
      <c r="F40" s="110" t="s">
        <v>540</v>
      </c>
      <c r="G40" s="110" t="s">
        <v>449</v>
      </c>
      <c r="J40" s="110" t="s">
        <v>333</v>
      </c>
    </row>
    <row r="41" spans="1:10">
      <c r="A41" s="110">
        <v>40</v>
      </c>
      <c r="B41" s="110" t="s">
        <v>404</v>
      </c>
      <c r="C41" s="110" t="s">
        <v>230</v>
      </c>
      <c r="D41" s="110" t="s">
        <v>541</v>
      </c>
      <c r="E41" s="110" t="s">
        <v>542</v>
      </c>
      <c r="F41" s="110" t="s">
        <v>543</v>
      </c>
      <c r="G41" s="110" t="s">
        <v>544</v>
      </c>
      <c r="J41" s="110" t="s">
        <v>333</v>
      </c>
    </row>
    <row r="42" spans="1:10">
      <c r="A42" s="110">
        <v>41</v>
      </c>
      <c r="B42" s="110" t="s">
        <v>404</v>
      </c>
      <c r="C42" s="110" t="s">
        <v>230</v>
      </c>
      <c r="D42" s="110" t="s">
        <v>545</v>
      </c>
      <c r="E42" s="110" t="s">
        <v>546</v>
      </c>
      <c r="F42" s="110" t="s">
        <v>547</v>
      </c>
      <c r="G42" s="110" t="s">
        <v>408</v>
      </c>
      <c r="J42" s="110" t="s">
        <v>333</v>
      </c>
    </row>
    <row r="43" spans="1:10">
      <c r="A43" s="110">
        <v>42</v>
      </c>
      <c r="B43" s="110" t="s">
        <v>404</v>
      </c>
      <c r="C43" s="110" t="s">
        <v>230</v>
      </c>
      <c r="D43" s="110" t="s">
        <v>548</v>
      </c>
      <c r="E43" s="110" t="s">
        <v>549</v>
      </c>
      <c r="F43" s="110" t="s">
        <v>550</v>
      </c>
      <c r="G43" s="110" t="s">
        <v>424</v>
      </c>
      <c r="J43" s="110" t="s">
        <v>333</v>
      </c>
    </row>
    <row r="44" spans="1:10">
      <c r="A44" s="110">
        <v>43</v>
      </c>
      <c r="B44" s="110" t="s">
        <v>404</v>
      </c>
      <c r="C44" s="110" t="s">
        <v>230</v>
      </c>
      <c r="D44" s="110" t="s">
        <v>551</v>
      </c>
      <c r="E44" s="110" t="s">
        <v>552</v>
      </c>
      <c r="F44" s="110" t="s">
        <v>441</v>
      </c>
      <c r="G44" s="110" t="s">
        <v>553</v>
      </c>
      <c r="H44" s="110" t="s">
        <v>554</v>
      </c>
      <c r="J44" s="110" t="s">
        <v>333</v>
      </c>
    </row>
    <row r="45" spans="1:10">
      <c r="A45" s="110">
        <v>44</v>
      </c>
      <c r="B45" s="110" t="s">
        <v>404</v>
      </c>
      <c r="C45" s="110" t="s">
        <v>230</v>
      </c>
      <c r="D45" s="110" t="s">
        <v>555</v>
      </c>
      <c r="E45" s="110" t="s">
        <v>556</v>
      </c>
      <c r="F45" s="110" t="s">
        <v>557</v>
      </c>
      <c r="G45" s="110" t="s">
        <v>449</v>
      </c>
      <c r="J45" s="110" t="s">
        <v>333</v>
      </c>
    </row>
    <row r="46" spans="1:10">
      <c r="A46" s="110">
        <v>45</v>
      </c>
      <c r="B46" s="110" t="s">
        <v>404</v>
      </c>
      <c r="C46" s="110" t="s">
        <v>230</v>
      </c>
      <c r="D46" s="110" t="s">
        <v>558</v>
      </c>
      <c r="E46" s="110" t="s">
        <v>559</v>
      </c>
      <c r="F46" s="110" t="s">
        <v>560</v>
      </c>
      <c r="G46" s="110" t="s">
        <v>561</v>
      </c>
      <c r="J46" s="110" t="s">
        <v>333</v>
      </c>
    </row>
    <row r="47" spans="1:10">
      <c r="A47" s="110">
        <v>46</v>
      </c>
      <c r="B47" s="110" t="s">
        <v>404</v>
      </c>
      <c r="C47" s="110" t="s">
        <v>230</v>
      </c>
      <c r="D47" s="110" t="s">
        <v>562</v>
      </c>
      <c r="E47" s="110" t="s">
        <v>563</v>
      </c>
      <c r="F47" s="110" t="s">
        <v>564</v>
      </c>
      <c r="G47" s="110" t="s">
        <v>416</v>
      </c>
      <c r="J47" s="110" t="s">
        <v>333</v>
      </c>
    </row>
    <row r="48" spans="1:10">
      <c r="A48" s="110">
        <v>47</v>
      </c>
      <c r="B48" s="110" t="s">
        <v>404</v>
      </c>
      <c r="C48" s="110" t="s">
        <v>230</v>
      </c>
      <c r="D48" s="110" t="s">
        <v>565</v>
      </c>
      <c r="E48" s="110" t="s">
        <v>566</v>
      </c>
      <c r="F48" s="110" t="s">
        <v>567</v>
      </c>
      <c r="G48" s="110" t="s">
        <v>503</v>
      </c>
      <c r="J48" s="110" t="s">
        <v>333</v>
      </c>
    </row>
    <row r="49" spans="1:10">
      <c r="A49" s="110">
        <v>48</v>
      </c>
      <c r="B49" s="110" t="s">
        <v>404</v>
      </c>
      <c r="C49" s="110" t="s">
        <v>230</v>
      </c>
      <c r="D49" s="110" t="s">
        <v>568</v>
      </c>
      <c r="E49" s="110" t="s">
        <v>569</v>
      </c>
      <c r="F49" s="110" t="s">
        <v>570</v>
      </c>
      <c r="G49" s="110" t="s">
        <v>503</v>
      </c>
      <c r="J49" s="110" t="s">
        <v>333</v>
      </c>
    </row>
    <row r="50" spans="1:10">
      <c r="A50" s="110">
        <v>49</v>
      </c>
      <c r="B50" s="110" t="s">
        <v>404</v>
      </c>
      <c r="C50" s="110" t="s">
        <v>230</v>
      </c>
      <c r="D50" s="110" t="s">
        <v>571</v>
      </c>
      <c r="E50" s="110" t="s">
        <v>572</v>
      </c>
      <c r="F50" s="110" t="s">
        <v>573</v>
      </c>
      <c r="G50" s="110" t="s">
        <v>420</v>
      </c>
      <c r="J50" s="110" t="s">
        <v>333</v>
      </c>
    </row>
    <row r="51" spans="1:10">
      <c r="A51" s="110">
        <v>50</v>
      </c>
      <c r="B51" s="110" t="s">
        <v>404</v>
      </c>
      <c r="C51" s="110" t="s">
        <v>230</v>
      </c>
      <c r="D51" s="110" t="s">
        <v>574</v>
      </c>
      <c r="E51" s="110" t="s">
        <v>575</v>
      </c>
      <c r="F51" s="110" t="s">
        <v>576</v>
      </c>
      <c r="G51" s="110" t="s">
        <v>503</v>
      </c>
      <c r="J51" s="110" t="s">
        <v>333</v>
      </c>
    </row>
    <row r="52" spans="1:10">
      <c r="A52" s="110">
        <v>51</v>
      </c>
      <c r="B52" s="110" t="s">
        <v>404</v>
      </c>
      <c r="C52" s="110" t="s">
        <v>230</v>
      </c>
      <c r="D52" s="110" t="s">
        <v>577</v>
      </c>
      <c r="E52" s="110" t="s">
        <v>578</v>
      </c>
      <c r="F52" s="110" t="s">
        <v>579</v>
      </c>
      <c r="G52" s="110" t="s">
        <v>503</v>
      </c>
      <c r="J52" s="110" t="s">
        <v>333</v>
      </c>
    </row>
    <row r="53" spans="1:10">
      <c r="A53" s="110">
        <v>52</v>
      </c>
      <c r="B53" s="110" t="s">
        <v>404</v>
      </c>
      <c r="C53" s="110" t="s">
        <v>230</v>
      </c>
      <c r="D53" s="110" t="s">
        <v>580</v>
      </c>
      <c r="E53" s="110" t="s">
        <v>581</v>
      </c>
      <c r="F53" s="110" t="s">
        <v>582</v>
      </c>
      <c r="G53" s="110" t="s">
        <v>475</v>
      </c>
      <c r="J53" s="110" t="s">
        <v>333</v>
      </c>
    </row>
    <row r="54" spans="1:10">
      <c r="A54" s="110">
        <v>53</v>
      </c>
      <c r="B54" s="110" t="s">
        <v>404</v>
      </c>
      <c r="C54" s="110" t="s">
        <v>230</v>
      </c>
      <c r="D54" s="110" t="s">
        <v>583</v>
      </c>
      <c r="E54" s="110" t="s">
        <v>584</v>
      </c>
      <c r="F54" s="110" t="s">
        <v>585</v>
      </c>
      <c r="G54" s="110" t="s">
        <v>475</v>
      </c>
      <c r="J54" s="110" t="s">
        <v>333</v>
      </c>
    </row>
    <row r="55" spans="1:10">
      <c r="A55" s="110">
        <v>54</v>
      </c>
      <c r="B55" s="110" t="s">
        <v>404</v>
      </c>
      <c r="C55" s="110" t="s">
        <v>230</v>
      </c>
      <c r="D55" s="110" t="s">
        <v>586</v>
      </c>
      <c r="E55" s="110" t="s">
        <v>587</v>
      </c>
      <c r="F55" s="110" t="s">
        <v>588</v>
      </c>
      <c r="G55" s="110" t="s">
        <v>408</v>
      </c>
      <c r="J55" s="110" t="s">
        <v>333</v>
      </c>
    </row>
    <row r="56" spans="1:10">
      <c r="A56" s="110">
        <v>55</v>
      </c>
      <c r="B56" s="110" t="s">
        <v>404</v>
      </c>
      <c r="C56" s="110" t="s">
        <v>230</v>
      </c>
      <c r="D56" s="110" t="s">
        <v>589</v>
      </c>
      <c r="E56" s="110" t="s">
        <v>590</v>
      </c>
      <c r="F56" s="110" t="s">
        <v>591</v>
      </c>
      <c r="G56" s="110" t="s">
        <v>592</v>
      </c>
      <c r="J56" s="110" t="s">
        <v>333</v>
      </c>
    </row>
    <row r="57" spans="1:10">
      <c r="A57" s="110">
        <v>56</v>
      </c>
      <c r="B57" s="110" t="s">
        <v>404</v>
      </c>
      <c r="C57" s="110" t="s">
        <v>230</v>
      </c>
      <c r="D57" s="110" t="s">
        <v>593</v>
      </c>
      <c r="E57" s="110" t="s">
        <v>594</v>
      </c>
      <c r="F57" s="110" t="s">
        <v>595</v>
      </c>
      <c r="G57" s="110" t="s">
        <v>596</v>
      </c>
      <c r="J57" s="110" t="s">
        <v>333</v>
      </c>
    </row>
    <row r="58" spans="1:10">
      <c r="A58" s="110">
        <v>57</v>
      </c>
      <c r="B58" s="110" t="s">
        <v>404</v>
      </c>
      <c r="C58" s="110" t="s">
        <v>230</v>
      </c>
      <c r="D58" s="110" t="s">
        <v>597</v>
      </c>
      <c r="E58" s="110" t="s">
        <v>598</v>
      </c>
      <c r="F58" s="110" t="s">
        <v>599</v>
      </c>
      <c r="G58" s="110" t="s">
        <v>600</v>
      </c>
      <c r="J58" s="110" t="s">
        <v>333</v>
      </c>
    </row>
    <row r="59" spans="1:10">
      <c r="A59" s="110">
        <v>58</v>
      </c>
      <c r="B59" s="110" t="s">
        <v>404</v>
      </c>
      <c r="C59" s="110" t="s">
        <v>230</v>
      </c>
      <c r="D59" s="110" t="s">
        <v>601</v>
      </c>
      <c r="E59" s="110" t="s">
        <v>602</v>
      </c>
      <c r="F59" s="110" t="s">
        <v>603</v>
      </c>
      <c r="G59" s="110" t="s">
        <v>486</v>
      </c>
      <c r="J59" s="110" t="s">
        <v>333</v>
      </c>
    </row>
    <row r="60" spans="1:10">
      <c r="A60" s="110">
        <v>59</v>
      </c>
      <c r="B60" s="110" t="s">
        <v>404</v>
      </c>
      <c r="C60" s="110" t="s">
        <v>230</v>
      </c>
      <c r="D60" s="110" t="s">
        <v>604</v>
      </c>
      <c r="E60" s="110" t="s">
        <v>605</v>
      </c>
      <c r="F60" s="110" t="s">
        <v>606</v>
      </c>
      <c r="G60" s="110" t="s">
        <v>424</v>
      </c>
      <c r="J60" s="110" t="s">
        <v>333</v>
      </c>
    </row>
    <row r="61" spans="1:10">
      <c r="A61" s="110">
        <v>60</v>
      </c>
      <c r="B61" s="110" t="s">
        <v>404</v>
      </c>
      <c r="C61" s="110" t="s">
        <v>230</v>
      </c>
      <c r="D61" s="110" t="s">
        <v>607</v>
      </c>
      <c r="E61" s="110" t="s">
        <v>608</v>
      </c>
      <c r="F61" s="110" t="s">
        <v>609</v>
      </c>
      <c r="G61" s="110" t="s">
        <v>610</v>
      </c>
      <c r="J61" s="110" t="s">
        <v>333</v>
      </c>
    </row>
    <row r="62" spans="1:10">
      <c r="A62" s="110">
        <v>61</v>
      </c>
      <c r="B62" s="110" t="s">
        <v>404</v>
      </c>
      <c r="C62" s="110" t="s">
        <v>230</v>
      </c>
      <c r="D62" s="110" t="s">
        <v>611</v>
      </c>
      <c r="E62" s="110" t="s">
        <v>612</v>
      </c>
      <c r="F62" s="110" t="s">
        <v>613</v>
      </c>
      <c r="G62" s="110" t="s">
        <v>614</v>
      </c>
      <c r="J62" s="110" t="s">
        <v>333</v>
      </c>
    </row>
    <row r="63" spans="1:10">
      <c r="A63" s="110">
        <v>62</v>
      </c>
      <c r="B63" s="110" t="s">
        <v>404</v>
      </c>
      <c r="C63" s="110" t="s">
        <v>230</v>
      </c>
      <c r="D63" s="110" t="s">
        <v>615</v>
      </c>
      <c r="E63" s="110" t="s">
        <v>616</v>
      </c>
      <c r="F63" s="110" t="s">
        <v>617</v>
      </c>
      <c r="G63" s="110" t="s">
        <v>424</v>
      </c>
      <c r="J63" s="110" t="s">
        <v>333</v>
      </c>
    </row>
    <row r="64" spans="1:10">
      <c r="A64" s="110">
        <v>63</v>
      </c>
      <c r="B64" s="110" t="s">
        <v>404</v>
      </c>
      <c r="C64" s="110" t="s">
        <v>230</v>
      </c>
      <c r="D64" s="110" t="s">
        <v>618</v>
      </c>
      <c r="E64" s="110" t="s">
        <v>619</v>
      </c>
      <c r="F64" s="110" t="s">
        <v>620</v>
      </c>
      <c r="G64" s="110" t="s">
        <v>621</v>
      </c>
      <c r="J64" s="110" t="s">
        <v>333</v>
      </c>
    </row>
    <row r="65" spans="1:10">
      <c r="A65" s="110">
        <v>64</v>
      </c>
      <c r="B65" s="110" t="s">
        <v>404</v>
      </c>
      <c r="C65" s="110" t="s">
        <v>230</v>
      </c>
      <c r="D65" s="110" t="s">
        <v>622</v>
      </c>
      <c r="E65" s="110" t="s">
        <v>623</v>
      </c>
      <c r="F65" s="110" t="s">
        <v>624</v>
      </c>
      <c r="G65" s="110" t="s">
        <v>416</v>
      </c>
      <c r="J65" s="110" t="s">
        <v>333</v>
      </c>
    </row>
    <row r="66" spans="1:10">
      <c r="A66" s="110">
        <v>65</v>
      </c>
      <c r="B66" s="110" t="s">
        <v>404</v>
      </c>
      <c r="C66" s="110" t="s">
        <v>230</v>
      </c>
      <c r="D66" s="110" t="s">
        <v>625</v>
      </c>
      <c r="E66" s="110" t="s">
        <v>626</v>
      </c>
      <c r="F66" s="110" t="s">
        <v>627</v>
      </c>
      <c r="G66" s="110" t="s">
        <v>434</v>
      </c>
      <c r="J66" s="110" t="s">
        <v>333</v>
      </c>
    </row>
    <row r="67" spans="1:10">
      <c r="A67" s="110">
        <v>66</v>
      </c>
      <c r="B67" s="110" t="s">
        <v>404</v>
      </c>
      <c r="C67" s="110" t="s">
        <v>230</v>
      </c>
      <c r="D67" s="110" t="s">
        <v>628</v>
      </c>
      <c r="E67" s="110" t="s">
        <v>629</v>
      </c>
      <c r="F67" s="110" t="s">
        <v>630</v>
      </c>
      <c r="G67" s="110" t="s">
        <v>416</v>
      </c>
      <c r="J67" s="110" t="s">
        <v>333</v>
      </c>
    </row>
    <row r="68" spans="1:10">
      <c r="A68" s="110">
        <v>67</v>
      </c>
      <c r="B68" s="110" t="s">
        <v>404</v>
      </c>
      <c r="C68" s="110" t="s">
        <v>230</v>
      </c>
      <c r="D68" s="110" t="s">
        <v>631</v>
      </c>
      <c r="E68" s="110" t="s">
        <v>632</v>
      </c>
      <c r="F68" s="110" t="s">
        <v>633</v>
      </c>
      <c r="G68" s="110" t="s">
        <v>507</v>
      </c>
      <c r="J68" s="110" t="s">
        <v>333</v>
      </c>
    </row>
    <row r="69" spans="1:10">
      <c r="A69" s="110">
        <v>68</v>
      </c>
      <c r="B69" s="110" t="s">
        <v>404</v>
      </c>
      <c r="C69" s="110" t="s">
        <v>230</v>
      </c>
      <c r="D69" s="110" t="s">
        <v>634</v>
      </c>
      <c r="E69" s="110" t="s">
        <v>635</v>
      </c>
      <c r="F69" s="110" t="s">
        <v>636</v>
      </c>
      <c r="G69" s="110" t="s">
        <v>424</v>
      </c>
      <c r="J69" s="110" t="s">
        <v>333</v>
      </c>
    </row>
    <row r="70" spans="1:10">
      <c r="A70" s="110">
        <v>69</v>
      </c>
      <c r="B70" s="110" t="s">
        <v>404</v>
      </c>
      <c r="C70" s="110" t="s">
        <v>230</v>
      </c>
      <c r="D70" s="110" t="s">
        <v>637</v>
      </c>
      <c r="E70" s="110" t="s">
        <v>638</v>
      </c>
      <c r="F70" s="110" t="s">
        <v>639</v>
      </c>
      <c r="G70" s="110" t="s">
        <v>600</v>
      </c>
      <c r="J70" s="110" t="s">
        <v>333</v>
      </c>
    </row>
    <row r="71" spans="1:10">
      <c r="A71" s="110">
        <v>70</v>
      </c>
      <c r="B71" s="110" t="s">
        <v>404</v>
      </c>
      <c r="C71" s="110" t="s">
        <v>230</v>
      </c>
      <c r="D71" s="110" t="s">
        <v>640</v>
      </c>
      <c r="E71" s="110" t="s">
        <v>641</v>
      </c>
      <c r="F71" s="110" t="s">
        <v>642</v>
      </c>
      <c r="G71" s="110" t="s">
        <v>592</v>
      </c>
      <c r="J71" s="110" t="s">
        <v>333</v>
      </c>
    </row>
    <row r="72" spans="1:10">
      <c r="A72" s="110">
        <v>71</v>
      </c>
      <c r="B72" s="110" t="s">
        <v>404</v>
      </c>
      <c r="C72" s="110" t="s">
        <v>230</v>
      </c>
      <c r="D72" s="110" t="s">
        <v>643</v>
      </c>
      <c r="E72" s="110" t="s">
        <v>644</v>
      </c>
      <c r="F72" s="110" t="s">
        <v>645</v>
      </c>
      <c r="G72" s="110" t="s">
        <v>412</v>
      </c>
      <c r="J72" s="110" t="s">
        <v>333</v>
      </c>
    </row>
    <row r="73" spans="1:10">
      <c r="A73" s="110">
        <v>72</v>
      </c>
      <c r="B73" s="110" t="s">
        <v>404</v>
      </c>
      <c r="C73" s="110" t="s">
        <v>230</v>
      </c>
      <c r="D73" s="110" t="s">
        <v>646</v>
      </c>
      <c r="E73" s="110" t="s">
        <v>647</v>
      </c>
      <c r="F73" s="110" t="s">
        <v>648</v>
      </c>
      <c r="G73" s="110" t="s">
        <v>420</v>
      </c>
      <c r="J73" s="110" t="s">
        <v>333</v>
      </c>
    </row>
    <row r="74" spans="1:10">
      <c r="A74" s="110">
        <v>73</v>
      </c>
      <c r="B74" s="110" t="s">
        <v>404</v>
      </c>
      <c r="C74" s="110" t="s">
        <v>230</v>
      </c>
      <c r="D74" s="110" t="s">
        <v>649</v>
      </c>
      <c r="E74" s="110" t="s">
        <v>650</v>
      </c>
      <c r="F74" s="110" t="s">
        <v>651</v>
      </c>
      <c r="G74" s="110" t="s">
        <v>416</v>
      </c>
      <c r="J74" s="110" t="s">
        <v>333</v>
      </c>
    </row>
    <row r="75" spans="1:10">
      <c r="A75" s="110">
        <v>74</v>
      </c>
      <c r="B75" s="110" t="s">
        <v>404</v>
      </c>
      <c r="C75" s="110" t="s">
        <v>230</v>
      </c>
      <c r="D75" s="110" t="s">
        <v>652</v>
      </c>
      <c r="E75" s="110" t="s">
        <v>653</v>
      </c>
      <c r="F75" s="110" t="s">
        <v>654</v>
      </c>
      <c r="G75" s="110" t="s">
        <v>592</v>
      </c>
      <c r="J75" s="110" t="s">
        <v>333</v>
      </c>
    </row>
    <row r="76" spans="1:10">
      <c r="A76" s="110">
        <v>75</v>
      </c>
      <c r="B76" s="110" t="s">
        <v>404</v>
      </c>
      <c r="C76" s="110" t="s">
        <v>230</v>
      </c>
      <c r="D76" s="110" t="s">
        <v>655</v>
      </c>
      <c r="E76" s="110" t="s">
        <v>656</v>
      </c>
      <c r="F76" s="110" t="s">
        <v>657</v>
      </c>
      <c r="G76" s="110" t="s">
        <v>412</v>
      </c>
      <c r="I76" s="110" t="s">
        <v>1219</v>
      </c>
      <c r="J76" s="110" t="s">
        <v>333</v>
      </c>
    </row>
    <row r="77" spans="1:10">
      <c r="A77" s="110">
        <v>76</v>
      </c>
      <c r="B77" s="110" t="s">
        <v>404</v>
      </c>
      <c r="C77" s="110" t="s">
        <v>230</v>
      </c>
      <c r="D77" s="110" t="s">
        <v>658</v>
      </c>
      <c r="E77" s="110" t="s">
        <v>659</v>
      </c>
      <c r="F77" s="110" t="s">
        <v>660</v>
      </c>
      <c r="G77" s="110" t="s">
        <v>424</v>
      </c>
      <c r="J77" s="110" t="s">
        <v>333</v>
      </c>
    </row>
    <row r="78" spans="1:10">
      <c r="A78" s="110">
        <v>77</v>
      </c>
      <c r="B78" s="110" t="s">
        <v>404</v>
      </c>
      <c r="C78" s="110" t="s">
        <v>230</v>
      </c>
      <c r="D78" s="110" t="s">
        <v>661</v>
      </c>
      <c r="E78" s="110" t="s">
        <v>662</v>
      </c>
      <c r="F78" s="110" t="s">
        <v>663</v>
      </c>
      <c r="G78" s="110" t="s">
        <v>416</v>
      </c>
      <c r="J78" s="110" t="s">
        <v>333</v>
      </c>
    </row>
    <row r="79" spans="1:10">
      <c r="A79" s="110">
        <v>78</v>
      </c>
      <c r="B79" s="110" t="s">
        <v>404</v>
      </c>
      <c r="C79" s="110" t="s">
        <v>230</v>
      </c>
      <c r="D79" s="110" t="s">
        <v>664</v>
      </c>
      <c r="E79" s="110" t="s">
        <v>665</v>
      </c>
      <c r="F79" s="110" t="s">
        <v>666</v>
      </c>
      <c r="G79" s="110" t="s">
        <v>420</v>
      </c>
      <c r="J79" s="110" t="s">
        <v>333</v>
      </c>
    </row>
    <row r="80" spans="1:10">
      <c r="A80" s="110">
        <v>79</v>
      </c>
      <c r="B80" s="110" t="s">
        <v>404</v>
      </c>
      <c r="C80" s="110" t="s">
        <v>230</v>
      </c>
      <c r="D80" s="110" t="s">
        <v>667</v>
      </c>
      <c r="E80" s="110" t="s">
        <v>668</v>
      </c>
      <c r="F80" s="110" t="s">
        <v>669</v>
      </c>
      <c r="G80" s="110" t="s">
        <v>561</v>
      </c>
      <c r="J80" s="110" t="s">
        <v>333</v>
      </c>
    </row>
    <row r="81" spans="1:10">
      <c r="A81" s="110">
        <v>80</v>
      </c>
      <c r="B81" s="110" t="s">
        <v>404</v>
      </c>
      <c r="C81" s="110" t="s">
        <v>230</v>
      </c>
      <c r="D81" s="110" t="s">
        <v>670</v>
      </c>
      <c r="E81" s="110" t="s">
        <v>671</v>
      </c>
      <c r="F81" s="110" t="s">
        <v>672</v>
      </c>
      <c r="G81" s="110" t="s">
        <v>416</v>
      </c>
      <c r="J81" s="110" t="s">
        <v>333</v>
      </c>
    </row>
    <row r="82" spans="1:10">
      <c r="A82" s="110">
        <v>81</v>
      </c>
      <c r="B82" s="110" t="s">
        <v>404</v>
      </c>
      <c r="C82" s="110" t="s">
        <v>230</v>
      </c>
      <c r="D82" s="110" t="s">
        <v>673</v>
      </c>
      <c r="E82" s="110" t="s">
        <v>674</v>
      </c>
      <c r="F82" s="110" t="s">
        <v>675</v>
      </c>
      <c r="G82" s="110" t="s">
        <v>416</v>
      </c>
      <c r="J82" s="110" t="s">
        <v>333</v>
      </c>
    </row>
    <row r="83" spans="1:10">
      <c r="A83" s="110">
        <v>82</v>
      </c>
      <c r="B83" s="110" t="s">
        <v>404</v>
      </c>
      <c r="C83" s="110" t="s">
        <v>230</v>
      </c>
      <c r="D83" s="110" t="s">
        <v>676</v>
      </c>
      <c r="E83" s="110" t="s">
        <v>677</v>
      </c>
      <c r="F83" s="110" t="s">
        <v>678</v>
      </c>
      <c r="G83" s="110" t="s">
        <v>471</v>
      </c>
      <c r="J83" s="110" t="s">
        <v>333</v>
      </c>
    </row>
    <row r="84" spans="1:10">
      <c r="A84" s="110">
        <v>83</v>
      </c>
      <c r="B84" s="110" t="s">
        <v>404</v>
      </c>
      <c r="C84" s="110" t="s">
        <v>230</v>
      </c>
      <c r="D84" s="110" t="s">
        <v>679</v>
      </c>
      <c r="E84" s="110" t="s">
        <v>680</v>
      </c>
      <c r="F84" s="110" t="s">
        <v>681</v>
      </c>
      <c r="G84" s="110" t="s">
        <v>424</v>
      </c>
      <c r="J84" s="110" t="s">
        <v>333</v>
      </c>
    </row>
    <row r="85" spans="1:10">
      <c r="A85" s="110">
        <v>84</v>
      </c>
      <c r="B85" s="110" t="s">
        <v>404</v>
      </c>
      <c r="C85" s="110" t="s">
        <v>230</v>
      </c>
      <c r="D85" s="110" t="s">
        <v>682</v>
      </c>
      <c r="E85" s="110" t="s">
        <v>683</v>
      </c>
      <c r="F85" s="110" t="s">
        <v>684</v>
      </c>
      <c r="G85" s="110" t="s">
        <v>561</v>
      </c>
      <c r="J85" s="110" t="s">
        <v>333</v>
      </c>
    </row>
    <row r="86" spans="1:10">
      <c r="A86" s="110">
        <v>85</v>
      </c>
      <c r="B86" s="110" t="s">
        <v>404</v>
      </c>
      <c r="C86" s="110" t="s">
        <v>230</v>
      </c>
      <c r="D86" s="110" t="s">
        <v>685</v>
      </c>
      <c r="E86" s="110" t="s">
        <v>686</v>
      </c>
      <c r="F86" s="110" t="s">
        <v>687</v>
      </c>
      <c r="G86" s="110" t="s">
        <v>416</v>
      </c>
      <c r="J86" s="110" t="s">
        <v>333</v>
      </c>
    </row>
    <row r="87" spans="1:10">
      <c r="A87" s="110">
        <v>86</v>
      </c>
      <c r="B87" s="110" t="s">
        <v>404</v>
      </c>
      <c r="C87" s="110" t="s">
        <v>230</v>
      </c>
      <c r="D87" s="110" t="s">
        <v>688</v>
      </c>
      <c r="E87" s="110" t="s">
        <v>689</v>
      </c>
      <c r="F87" s="110" t="s">
        <v>690</v>
      </c>
      <c r="G87" s="110" t="s">
        <v>412</v>
      </c>
      <c r="J87" s="110" t="s">
        <v>333</v>
      </c>
    </row>
    <row r="88" spans="1:10">
      <c r="A88" s="110">
        <v>87</v>
      </c>
      <c r="B88" s="110" t="s">
        <v>404</v>
      </c>
      <c r="C88" s="110" t="s">
        <v>230</v>
      </c>
      <c r="D88" s="110" t="s">
        <v>691</v>
      </c>
      <c r="E88" s="110" t="s">
        <v>692</v>
      </c>
      <c r="F88" s="110" t="s">
        <v>693</v>
      </c>
      <c r="G88" s="110" t="s">
        <v>420</v>
      </c>
      <c r="J88" s="110" t="s">
        <v>333</v>
      </c>
    </row>
    <row r="89" spans="1:10">
      <c r="A89" s="110">
        <v>88</v>
      </c>
      <c r="B89" s="110" t="s">
        <v>404</v>
      </c>
      <c r="C89" s="110" t="s">
        <v>230</v>
      </c>
      <c r="D89" s="110" t="s">
        <v>694</v>
      </c>
      <c r="E89" s="110" t="s">
        <v>695</v>
      </c>
      <c r="F89" s="110" t="s">
        <v>696</v>
      </c>
      <c r="G89" s="110" t="s">
        <v>697</v>
      </c>
      <c r="H89" s="110" t="s">
        <v>698</v>
      </c>
      <c r="J89" s="110" t="s">
        <v>333</v>
      </c>
    </row>
    <row r="90" spans="1:10">
      <c r="A90" s="110">
        <v>89</v>
      </c>
      <c r="B90" s="110" t="s">
        <v>404</v>
      </c>
      <c r="C90" s="110" t="s">
        <v>230</v>
      </c>
      <c r="D90" s="110" t="s">
        <v>699</v>
      </c>
      <c r="E90" s="110" t="s">
        <v>700</v>
      </c>
      <c r="F90" s="110" t="s">
        <v>701</v>
      </c>
      <c r="G90" s="110" t="s">
        <v>408</v>
      </c>
      <c r="J90" s="110" t="s">
        <v>333</v>
      </c>
    </row>
    <row r="91" spans="1:10">
      <c r="A91" s="110">
        <v>90</v>
      </c>
      <c r="B91" s="110" t="s">
        <v>404</v>
      </c>
      <c r="C91" s="110" t="s">
        <v>230</v>
      </c>
      <c r="D91" s="110" t="s">
        <v>702</v>
      </c>
      <c r="E91" s="110" t="s">
        <v>703</v>
      </c>
      <c r="F91" s="110" t="s">
        <v>704</v>
      </c>
      <c r="G91" s="110" t="s">
        <v>416</v>
      </c>
      <c r="H91" s="110" t="s">
        <v>705</v>
      </c>
      <c r="J91" s="110" t="s">
        <v>333</v>
      </c>
    </row>
    <row r="92" spans="1:10">
      <c r="A92" s="110">
        <v>91</v>
      </c>
      <c r="B92" s="110" t="s">
        <v>404</v>
      </c>
      <c r="C92" s="110" t="s">
        <v>230</v>
      </c>
      <c r="D92" s="110" t="s">
        <v>706</v>
      </c>
      <c r="E92" s="110" t="s">
        <v>707</v>
      </c>
      <c r="F92" s="110" t="s">
        <v>708</v>
      </c>
      <c r="G92" s="110" t="s">
        <v>592</v>
      </c>
      <c r="J92" s="110" t="s">
        <v>333</v>
      </c>
    </row>
    <row r="93" spans="1:10">
      <c r="A93" s="110">
        <v>92</v>
      </c>
      <c r="B93" s="110" t="s">
        <v>404</v>
      </c>
      <c r="C93" s="110" t="s">
        <v>230</v>
      </c>
      <c r="D93" s="110" t="s">
        <v>709</v>
      </c>
      <c r="E93" s="110" t="s">
        <v>710</v>
      </c>
      <c r="F93" s="110" t="s">
        <v>711</v>
      </c>
      <c r="G93" s="110" t="s">
        <v>592</v>
      </c>
      <c r="J93" s="110" t="s">
        <v>333</v>
      </c>
    </row>
    <row r="94" spans="1:10">
      <c r="A94" s="110">
        <v>93</v>
      </c>
      <c r="B94" s="110" t="s">
        <v>404</v>
      </c>
      <c r="C94" s="110" t="s">
        <v>230</v>
      </c>
      <c r="D94" s="110" t="s">
        <v>712</v>
      </c>
      <c r="E94" s="110" t="s">
        <v>713</v>
      </c>
      <c r="F94" s="110" t="s">
        <v>714</v>
      </c>
      <c r="G94" s="110" t="s">
        <v>592</v>
      </c>
      <c r="J94" s="110" t="s">
        <v>333</v>
      </c>
    </row>
    <row r="95" spans="1:10">
      <c r="A95" s="110">
        <v>94</v>
      </c>
      <c r="B95" s="110" t="s">
        <v>404</v>
      </c>
      <c r="C95" s="110" t="s">
        <v>230</v>
      </c>
      <c r="D95" s="110" t="s">
        <v>715</v>
      </c>
      <c r="E95" s="110" t="s">
        <v>716</v>
      </c>
      <c r="F95" s="110" t="s">
        <v>717</v>
      </c>
      <c r="G95" s="110" t="s">
        <v>471</v>
      </c>
      <c r="J95" s="110" t="s">
        <v>333</v>
      </c>
    </row>
    <row r="96" spans="1:10">
      <c r="A96" s="110">
        <v>95</v>
      </c>
      <c r="B96" s="110" t="s">
        <v>404</v>
      </c>
      <c r="C96" s="110" t="s">
        <v>230</v>
      </c>
      <c r="D96" s="110" t="s">
        <v>718</v>
      </c>
      <c r="E96" s="110" t="s">
        <v>719</v>
      </c>
      <c r="F96" s="110" t="s">
        <v>720</v>
      </c>
      <c r="G96" s="110" t="s">
        <v>503</v>
      </c>
      <c r="J96" s="110" t="s">
        <v>333</v>
      </c>
    </row>
    <row r="97" spans="1:10">
      <c r="A97" s="110">
        <v>96</v>
      </c>
      <c r="B97" s="110" t="s">
        <v>404</v>
      </c>
      <c r="C97" s="110" t="s">
        <v>230</v>
      </c>
      <c r="D97" s="110" t="s">
        <v>721</v>
      </c>
      <c r="E97" s="110" t="s">
        <v>722</v>
      </c>
      <c r="F97" s="110" t="s">
        <v>723</v>
      </c>
      <c r="G97" s="110" t="s">
        <v>724</v>
      </c>
      <c r="J97" s="110" t="s">
        <v>333</v>
      </c>
    </row>
    <row r="98" spans="1:10">
      <c r="A98" s="110">
        <v>97</v>
      </c>
      <c r="B98" s="110" t="s">
        <v>404</v>
      </c>
      <c r="C98" s="110" t="s">
        <v>230</v>
      </c>
      <c r="D98" s="110" t="s">
        <v>725</v>
      </c>
      <c r="E98" s="110" t="s">
        <v>726</v>
      </c>
      <c r="F98" s="110" t="s">
        <v>727</v>
      </c>
      <c r="G98" s="110" t="s">
        <v>449</v>
      </c>
      <c r="J98" s="110" t="s">
        <v>333</v>
      </c>
    </row>
    <row r="99" spans="1:10">
      <c r="A99" s="110">
        <v>98</v>
      </c>
      <c r="B99" s="110" t="s">
        <v>404</v>
      </c>
      <c r="C99" s="110" t="s">
        <v>230</v>
      </c>
      <c r="D99" s="110" t="s">
        <v>728</v>
      </c>
      <c r="E99" s="110" t="s">
        <v>729</v>
      </c>
      <c r="F99" s="110" t="s">
        <v>730</v>
      </c>
      <c r="G99" s="110" t="s">
        <v>503</v>
      </c>
      <c r="J99" s="110" t="s">
        <v>333</v>
      </c>
    </row>
    <row r="100" spans="1:10">
      <c r="A100" s="110">
        <v>99</v>
      </c>
      <c r="B100" s="110" t="s">
        <v>404</v>
      </c>
      <c r="C100" s="110" t="s">
        <v>230</v>
      </c>
      <c r="D100" s="110" t="s">
        <v>731</v>
      </c>
      <c r="E100" s="110" t="s">
        <v>732</v>
      </c>
      <c r="F100" s="110" t="s">
        <v>733</v>
      </c>
      <c r="G100" s="110" t="s">
        <v>503</v>
      </c>
      <c r="J100" s="110" t="s">
        <v>333</v>
      </c>
    </row>
    <row r="101" spans="1:10">
      <c r="A101" s="110">
        <v>100</v>
      </c>
      <c r="B101" s="110" t="s">
        <v>404</v>
      </c>
      <c r="C101" s="110" t="s">
        <v>230</v>
      </c>
      <c r="D101" s="110" t="s">
        <v>734</v>
      </c>
      <c r="E101" s="110" t="s">
        <v>735</v>
      </c>
      <c r="F101" s="110" t="s">
        <v>736</v>
      </c>
      <c r="G101" s="110" t="s">
        <v>412</v>
      </c>
      <c r="J101" s="110" t="s">
        <v>333</v>
      </c>
    </row>
    <row r="102" spans="1:10">
      <c r="A102" s="110">
        <v>101</v>
      </c>
      <c r="B102" s="110" t="s">
        <v>404</v>
      </c>
      <c r="C102" s="110" t="s">
        <v>230</v>
      </c>
      <c r="D102" s="110" t="s">
        <v>737</v>
      </c>
      <c r="E102" s="110" t="s">
        <v>738</v>
      </c>
      <c r="F102" s="110" t="s">
        <v>739</v>
      </c>
      <c r="G102" s="110" t="s">
        <v>740</v>
      </c>
      <c r="J102" s="110" t="s">
        <v>333</v>
      </c>
    </row>
    <row r="103" spans="1:10">
      <c r="A103" s="110">
        <v>102</v>
      </c>
      <c r="B103" s="110" t="s">
        <v>404</v>
      </c>
      <c r="C103" s="110" t="s">
        <v>230</v>
      </c>
      <c r="D103" s="110" t="s">
        <v>741</v>
      </c>
      <c r="E103" s="110" t="s">
        <v>742</v>
      </c>
      <c r="F103" s="110" t="s">
        <v>743</v>
      </c>
      <c r="G103" s="110" t="s">
        <v>744</v>
      </c>
      <c r="J103" s="110" t="s">
        <v>333</v>
      </c>
    </row>
    <row r="104" spans="1:10">
      <c r="A104" s="110">
        <v>103</v>
      </c>
      <c r="B104" s="110" t="s">
        <v>404</v>
      </c>
      <c r="C104" s="110" t="s">
        <v>230</v>
      </c>
      <c r="D104" s="110" t="s">
        <v>745</v>
      </c>
      <c r="E104" s="110" t="s">
        <v>746</v>
      </c>
      <c r="F104" s="110" t="s">
        <v>747</v>
      </c>
      <c r="G104" s="110" t="s">
        <v>434</v>
      </c>
      <c r="J104" s="110" t="s">
        <v>333</v>
      </c>
    </row>
    <row r="105" spans="1:10">
      <c r="A105" s="110">
        <v>104</v>
      </c>
      <c r="B105" s="110" t="s">
        <v>404</v>
      </c>
      <c r="C105" s="110" t="s">
        <v>230</v>
      </c>
      <c r="D105" s="110" t="s">
        <v>748</v>
      </c>
      <c r="E105" s="110" t="s">
        <v>749</v>
      </c>
      <c r="F105" s="110" t="s">
        <v>750</v>
      </c>
      <c r="G105" s="110" t="s">
        <v>503</v>
      </c>
      <c r="J105" s="110" t="s">
        <v>333</v>
      </c>
    </row>
    <row r="106" spans="1:10">
      <c r="A106" s="110">
        <v>105</v>
      </c>
      <c r="B106" s="110" t="s">
        <v>404</v>
      </c>
      <c r="C106" s="110" t="s">
        <v>230</v>
      </c>
      <c r="D106" s="110" t="s">
        <v>751</v>
      </c>
      <c r="E106" s="110" t="s">
        <v>752</v>
      </c>
      <c r="F106" s="110" t="s">
        <v>753</v>
      </c>
      <c r="G106" s="110" t="s">
        <v>449</v>
      </c>
      <c r="J106" s="110" t="s">
        <v>333</v>
      </c>
    </row>
    <row r="107" spans="1:10">
      <c r="A107" s="110">
        <v>106</v>
      </c>
      <c r="B107" s="110" t="s">
        <v>404</v>
      </c>
      <c r="C107" s="110" t="s">
        <v>230</v>
      </c>
      <c r="D107" s="110" t="s">
        <v>754</v>
      </c>
      <c r="E107" s="110" t="s">
        <v>755</v>
      </c>
      <c r="F107" s="110" t="s">
        <v>756</v>
      </c>
      <c r="G107" s="110" t="s">
        <v>596</v>
      </c>
      <c r="J107" s="110" t="s">
        <v>333</v>
      </c>
    </row>
    <row r="108" spans="1:10">
      <c r="A108" s="110">
        <v>107</v>
      </c>
      <c r="B108" s="110" t="s">
        <v>404</v>
      </c>
      <c r="C108" s="110" t="s">
        <v>230</v>
      </c>
      <c r="D108" s="110" t="s">
        <v>757</v>
      </c>
      <c r="E108" s="110" t="s">
        <v>758</v>
      </c>
      <c r="F108" s="110" t="s">
        <v>759</v>
      </c>
      <c r="G108" s="110" t="s">
        <v>760</v>
      </c>
      <c r="H108" s="110" t="s">
        <v>761</v>
      </c>
      <c r="J108" s="110" t="s">
        <v>333</v>
      </c>
    </row>
    <row r="109" spans="1:10">
      <c r="A109" s="110">
        <v>108</v>
      </c>
      <c r="B109" s="110" t="s">
        <v>404</v>
      </c>
      <c r="C109" s="110" t="s">
        <v>230</v>
      </c>
      <c r="D109" s="110" t="s">
        <v>762</v>
      </c>
      <c r="E109" s="110" t="s">
        <v>758</v>
      </c>
      <c r="F109" s="110" t="s">
        <v>759</v>
      </c>
      <c r="G109" s="110" t="s">
        <v>763</v>
      </c>
      <c r="J109" s="110" t="s">
        <v>333</v>
      </c>
    </row>
    <row r="110" spans="1:10">
      <c r="A110" s="110">
        <v>109</v>
      </c>
      <c r="B110" s="110" t="s">
        <v>404</v>
      </c>
      <c r="C110" s="110" t="s">
        <v>230</v>
      </c>
      <c r="D110" s="110" t="s">
        <v>764</v>
      </c>
      <c r="E110" s="110" t="s">
        <v>765</v>
      </c>
      <c r="F110" s="110" t="s">
        <v>766</v>
      </c>
      <c r="G110" s="110" t="s">
        <v>420</v>
      </c>
      <c r="J110" s="110" t="s">
        <v>333</v>
      </c>
    </row>
    <row r="111" spans="1:10">
      <c r="A111" s="110">
        <v>110</v>
      </c>
      <c r="B111" s="110" t="s">
        <v>404</v>
      </c>
      <c r="C111" s="110" t="s">
        <v>230</v>
      </c>
      <c r="D111" s="110" t="s">
        <v>767</v>
      </c>
      <c r="E111" s="110" t="s">
        <v>768</v>
      </c>
      <c r="F111" s="110" t="s">
        <v>769</v>
      </c>
      <c r="G111" s="110" t="s">
        <v>503</v>
      </c>
      <c r="J111" s="110" t="s">
        <v>333</v>
      </c>
    </row>
    <row r="112" spans="1:10">
      <c r="A112" s="110">
        <v>111</v>
      </c>
      <c r="B112" s="110" t="s">
        <v>404</v>
      </c>
      <c r="C112" s="110" t="s">
        <v>230</v>
      </c>
      <c r="D112" s="110" t="s">
        <v>770</v>
      </c>
      <c r="E112" s="110" t="s">
        <v>771</v>
      </c>
      <c r="F112" s="110" t="s">
        <v>772</v>
      </c>
      <c r="G112" s="110" t="s">
        <v>471</v>
      </c>
      <c r="J112" s="110" t="s">
        <v>333</v>
      </c>
    </row>
    <row r="113" spans="1:10">
      <c r="A113" s="110">
        <v>112</v>
      </c>
      <c r="B113" s="110" t="s">
        <v>404</v>
      </c>
      <c r="C113" s="110" t="s">
        <v>230</v>
      </c>
      <c r="D113" s="110" t="s">
        <v>773</v>
      </c>
      <c r="E113" s="110" t="s">
        <v>774</v>
      </c>
      <c r="F113" s="110" t="s">
        <v>775</v>
      </c>
      <c r="G113" s="110" t="s">
        <v>408</v>
      </c>
      <c r="J113" s="110" t="s">
        <v>333</v>
      </c>
    </row>
    <row r="114" spans="1:10">
      <c r="A114" s="110">
        <v>113</v>
      </c>
      <c r="B114" s="110" t="s">
        <v>404</v>
      </c>
      <c r="C114" s="110" t="s">
        <v>230</v>
      </c>
      <c r="D114" s="110" t="s">
        <v>776</v>
      </c>
      <c r="E114" s="110" t="s">
        <v>777</v>
      </c>
      <c r="F114" s="110" t="s">
        <v>778</v>
      </c>
      <c r="G114" s="110" t="s">
        <v>420</v>
      </c>
      <c r="J114" s="110" t="s">
        <v>333</v>
      </c>
    </row>
    <row r="115" spans="1:10">
      <c r="A115" s="110">
        <v>114</v>
      </c>
      <c r="B115" s="110" t="s">
        <v>404</v>
      </c>
      <c r="C115" s="110" t="s">
        <v>230</v>
      </c>
      <c r="D115" s="110" t="s">
        <v>779</v>
      </c>
      <c r="E115" s="110" t="s">
        <v>780</v>
      </c>
      <c r="F115" s="110" t="s">
        <v>781</v>
      </c>
      <c r="G115" s="110" t="s">
        <v>412</v>
      </c>
      <c r="J115" s="110" t="s">
        <v>333</v>
      </c>
    </row>
    <row r="116" spans="1:10">
      <c r="A116" s="110">
        <v>115</v>
      </c>
      <c r="B116" s="110" t="s">
        <v>404</v>
      </c>
      <c r="C116" s="110" t="s">
        <v>230</v>
      </c>
      <c r="D116" s="110" t="s">
        <v>782</v>
      </c>
      <c r="E116" s="110" t="s">
        <v>783</v>
      </c>
      <c r="F116" s="110" t="s">
        <v>784</v>
      </c>
      <c r="G116" s="110" t="s">
        <v>420</v>
      </c>
      <c r="J116" s="110" t="s">
        <v>333</v>
      </c>
    </row>
    <row r="117" spans="1:10">
      <c r="A117" s="110">
        <v>116</v>
      </c>
      <c r="B117" s="110" t="s">
        <v>404</v>
      </c>
      <c r="C117" s="110" t="s">
        <v>230</v>
      </c>
      <c r="D117" s="110" t="s">
        <v>785</v>
      </c>
      <c r="E117" s="110" t="s">
        <v>786</v>
      </c>
      <c r="F117" s="110" t="s">
        <v>787</v>
      </c>
      <c r="G117" s="110" t="s">
        <v>420</v>
      </c>
      <c r="H117" s="110" t="s">
        <v>788</v>
      </c>
      <c r="J117" s="110" t="s">
        <v>333</v>
      </c>
    </row>
    <row r="118" spans="1:10">
      <c r="A118" s="110">
        <v>117</v>
      </c>
      <c r="B118" s="110" t="s">
        <v>404</v>
      </c>
      <c r="C118" s="110" t="s">
        <v>230</v>
      </c>
      <c r="D118" s="110" t="s">
        <v>789</v>
      </c>
      <c r="E118" s="110" t="s">
        <v>790</v>
      </c>
      <c r="F118" s="110" t="s">
        <v>791</v>
      </c>
      <c r="G118" s="110" t="s">
        <v>486</v>
      </c>
      <c r="J118" s="110" t="s">
        <v>333</v>
      </c>
    </row>
    <row r="119" spans="1:10">
      <c r="A119" s="110">
        <v>118</v>
      </c>
      <c r="B119" s="110" t="s">
        <v>404</v>
      </c>
      <c r="C119" s="110" t="s">
        <v>230</v>
      </c>
      <c r="D119" s="110" t="s">
        <v>792</v>
      </c>
      <c r="E119" s="110" t="s">
        <v>793</v>
      </c>
      <c r="F119" s="110" t="s">
        <v>794</v>
      </c>
      <c r="G119" s="110" t="s">
        <v>795</v>
      </c>
      <c r="H119" s="110" t="s">
        <v>796</v>
      </c>
      <c r="J119" s="110" t="s">
        <v>333</v>
      </c>
    </row>
    <row r="120" spans="1:10">
      <c r="A120" s="110">
        <v>119</v>
      </c>
      <c r="B120" s="110" t="s">
        <v>404</v>
      </c>
      <c r="C120" s="110" t="s">
        <v>230</v>
      </c>
      <c r="D120" s="110" t="s">
        <v>797</v>
      </c>
      <c r="E120" s="110" t="s">
        <v>798</v>
      </c>
      <c r="F120" s="110" t="s">
        <v>799</v>
      </c>
      <c r="G120" s="110" t="s">
        <v>800</v>
      </c>
      <c r="J120" s="110" t="s">
        <v>333</v>
      </c>
    </row>
    <row r="121" spans="1:10">
      <c r="A121" s="110">
        <v>120</v>
      </c>
      <c r="B121" s="110" t="s">
        <v>404</v>
      </c>
      <c r="C121" s="110" t="s">
        <v>230</v>
      </c>
      <c r="D121" s="110" t="s">
        <v>801</v>
      </c>
      <c r="E121" s="110" t="s">
        <v>802</v>
      </c>
      <c r="F121" s="110" t="s">
        <v>803</v>
      </c>
      <c r="G121" s="110" t="s">
        <v>449</v>
      </c>
      <c r="J121" s="110" t="s">
        <v>333</v>
      </c>
    </row>
    <row r="122" spans="1:10">
      <c r="A122" s="110">
        <v>121</v>
      </c>
      <c r="B122" s="110" t="s">
        <v>404</v>
      </c>
      <c r="C122" s="110" t="s">
        <v>230</v>
      </c>
      <c r="D122" s="110" t="s">
        <v>804</v>
      </c>
      <c r="E122" s="110" t="s">
        <v>805</v>
      </c>
      <c r="F122" s="110" t="s">
        <v>806</v>
      </c>
      <c r="G122" s="110" t="s">
        <v>807</v>
      </c>
      <c r="J122" s="110" t="s">
        <v>333</v>
      </c>
    </row>
    <row r="123" spans="1:10">
      <c r="A123" s="110">
        <v>122</v>
      </c>
      <c r="B123" s="110" t="s">
        <v>404</v>
      </c>
      <c r="C123" s="110" t="s">
        <v>230</v>
      </c>
      <c r="D123" s="110" t="s">
        <v>808</v>
      </c>
      <c r="E123" s="110" t="s">
        <v>809</v>
      </c>
      <c r="F123" s="110" t="s">
        <v>810</v>
      </c>
      <c r="G123" s="110" t="s">
        <v>420</v>
      </c>
      <c r="J123" s="110" t="s">
        <v>333</v>
      </c>
    </row>
    <row r="124" spans="1:10">
      <c r="A124" s="110">
        <v>123</v>
      </c>
      <c r="B124" s="110" t="s">
        <v>404</v>
      </c>
      <c r="C124" s="110" t="s">
        <v>230</v>
      </c>
      <c r="D124" s="110" t="s">
        <v>811</v>
      </c>
      <c r="E124" s="110" t="s">
        <v>812</v>
      </c>
      <c r="F124" s="110" t="s">
        <v>813</v>
      </c>
      <c r="G124" s="110" t="s">
        <v>600</v>
      </c>
      <c r="J124" s="110" t="s">
        <v>333</v>
      </c>
    </row>
    <row r="125" spans="1:10">
      <c r="A125" s="110">
        <v>124</v>
      </c>
      <c r="B125" s="110" t="s">
        <v>404</v>
      </c>
      <c r="C125" s="110" t="s">
        <v>230</v>
      </c>
      <c r="D125" s="110" t="s">
        <v>814</v>
      </c>
      <c r="E125" s="110" t="s">
        <v>815</v>
      </c>
      <c r="F125" s="110" t="s">
        <v>816</v>
      </c>
      <c r="G125" s="110" t="s">
        <v>449</v>
      </c>
      <c r="J125" s="110" t="s">
        <v>333</v>
      </c>
    </row>
    <row r="126" spans="1:10">
      <c r="A126" s="110">
        <v>125</v>
      </c>
      <c r="B126" s="110" t="s">
        <v>404</v>
      </c>
      <c r="C126" s="110" t="s">
        <v>230</v>
      </c>
      <c r="D126" s="110" t="s">
        <v>817</v>
      </c>
      <c r="E126" s="110" t="s">
        <v>818</v>
      </c>
      <c r="F126" s="110" t="s">
        <v>819</v>
      </c>
      <c r="G126" s="110" t="s">
        <v>449</v>
      </c>
      <c r="J126" s="110" t="s">
        <v>333</v>
      </c>
    </row>
    <row r="127" spans="1:10">
      <c r="A127" s="110">
        <v>126</v>
      </c>
      <c r="B127" s="110" t="s">
        <v>404</v>
      </c>
      <c r="C127" s="110" t="s">
        <v>230</v>
      </c>
      <c r="D127" s="110" t="s">
        <v>820</v>
      </c>
      <c r="E127" s="110" t="s">
        <v>821</v>
      </c>
      <c r="F127" s="110" t="s">
        <v>822</v>
      </c>
      <c r="G127" s="110" t="s">
        <v>449</v>
      </c>
      <c r="J127" s="110" t="s">
        <v>333</v>
      </c>
    </row>
    <row r="128" spans="1:10">
      <c r="A128" s="110">
        <v>127</v>
      </c>
      <c r="B128" s="110" t="s">
        <v>404</v>
      </c>
      <c r="C128" s="110" t="s">
        <v>230</v>
      </c>
      <c r="D128" s="110" t="s">
        <v>823</v>
      </c>
      <c r="E128" s="110" t="s">
        <v>824</v>
      </c>
      <c r="F128" s="110" t="s">
        <v>825</v>
      </c>
      <c r="G128" s="110" t="s">
        <v>420</v>
      </c>
      <c r="J128" s="110" t="s">
        <v>333</v>
      </c>
    </row>
    <row r="129" spans="1:10">
      <c r="A129" s="110">
        <v>128</v>
      </c>
      <c r="B129" s="110" t="s">
        <v>404</v>
      </c>
      <c r="C129" s="110" t="s">
        <v>230</v>
      </c>
      <c r="D129" s="110" t="s">
        <v>826</v>
      </c>
      <c r="E129" s="110" t="s">
        <v>827</v>
      </c>
      <c r="F129" s="110" t="s">
        <v>828</v>
      </c>
      <c r="G129" s="110" t="s">
        <v>449</v>
      </c>
      <c r="J129" s="110" t="s">
        <v>333</v>
      </c>
    </row>
    <row r="130" spans="1:10">
      <c r="A130" s="110">
        <v>129</v>
      </c>
      <c r="B130" s="110" t="s">
        <v>404</v>
      </c>
      <c r="C130" s="110" t="s">
        <v>230</v>
      </c>
      <c r="D130" s="110" t="s">
        <v>829</v>
      </c>
      <c r="E130" s="110" t="s">
        <v>830</v>
      </c>
      <c r="F130" s="110" t="s">
        <v>831</v>
      </c>
      <c r="G130" s="110" t="s">
        <v>420</v>
      </c>
      <c r="J130" s="110" t="s">
        <v>333</v>
      </c>
    </row>
    <row r="131" spans="1:10">
      <c r="A131" s="110">
        <v>130</v>
      </c>
      <c r="B131" s="110" t="s">
        <v>404</v>
      </c>
      <c r="C131" s="110" t="s">
        <v>230</v>
      </c>
      <c r="D131" s="110" t="s">
        <v>832</v>
      </c>
      <c r="E131" s="110" t="s">
        <v>833</v>
      </c>
      <c r="F131" s="110" t="s">
        <v>834</v>
      </c>
      <c r="G131" s="110" t="s">
        <v>420</v>
      </c>
      <c r="J131" s="110" t="s">
        <v>333</v>
      </c>
    </row>
    <row r="132" spans="1:10">
      <c r="A132" s="110">
        <v>131</v>
      </c>
      <c r="B132" s="110" t="s">
        <v>404</v>
      </c>
      <c r="C132" s="110" t="s">
        <v>230</v>
      </c>
      <c r="D132" s="110" t="s">
        <v>835</v>
      </c>
      <c r="E132" s="110" t="s">
        <v>836</v>
      </c>
      <c r="F132" s="110" t="s">
        <v>837</v>
      </c>
      <c r="G132" s="110" t="s">
        <v>807</v>
      </c>
      <c r="J132" s="110" t="s">
        <v>333</v>
      </c>
    </row>
    <row r="133" spans="1:10">
      <c r="A133" s="110">
        <v>132</v>
      </c>
      <c r="B133" s="110" t="s">
        <v>404</v>
      </c>
      <c r="C133" s="110" t="s">
        <v>230</v>
      </c>
      <c r="D133" s="110" t="s">
        <v>838</v>
      </c>
      <c r="E133" s="110" t="s">
        <v>839</v>
      </c>
      <c r="F133" s="110" t="s">
        <v>840</v>
      </c>
      <c r="G133" s="110" t="s">
        <v>424</v>
      </c>
      <c r="J133" s="110" t="s">
        <v>333</v>
      </c>
    </row>
    <row r="134" spans="1:10">
      <c r="A134" s="110">
        <v>133</v>
      </c>
      <c r="B134" s="110" t="s">
        <v>404</v>
      </c>
      <c r="C134" s="110" t="s">
        <v>230</v>
      </c>
      <c r="D134" s="110" t="s">
        <v>841</v>
      </c>
      <c r="E134" s="110" t="s">
        <v>842</v>
      </c>
      <c r="F134" s="110" t="s">
        <v>843</v>
      </c>
      <c r="G134" s="110" t="s">
        <v>724</v>
      </c>
      <c r="H134" s="110" t="s">
        <v>844</v>
      </c>
      <c r="J134" s="110" t="s">
        <v>333</v>
      </c>
    </row>
    <row r="135" spans="1:10">
      <c r="A135" s="110">
        <v>134</v>
      </c>
      <c r="B135" s="110" t="s">
        <v>404</v>
      </c>
      <c r="C135" s="110" t="s">
        <v>230</v>
      </c>
      <c r="D135" s="110" t="s">
        <v>845</v>
      </c>
      <c r="E135" s="110" t="s">
        <v>846</v>
      </c>
      <c r="F135" s="110" t="s">
        <v>847</v>
      </c>
      <c r="G135" s="110" t="s">
        <v>561</v>
      </c>
      <c r="J135" s="110" t="s">
        <v>333</v>
      </c>
    </row>
    <row r="136" spans="1:10">
      <c r="A136" s="110">
        <v>135</v>
      </c>
      <c r="B136" s="110" t="s">
        <v>404</v>
      </c>
      <c r="C136" s="110" t="s">
        <v>230</v>
      </c>
      <c r="D136" s="110" t="s">
        <v>848</v>
      </c>
      <c r="E136" s="110" t="s">
        <v>849</v>
      </c>
      <c r="F136" s="110" t="s">
        <v>850</v>
      </c>
      <c r="G136" s="110" t="s">
        <v>449</v>
      </c>
      <c r="J136" s="110" t="s">
        <v>333</v>
      </c>
    </row>
    <row r="137" spans="1:10">
      <c r="A137" s="110">
        <v>136</v>
      </c>
      <c r="B137" s="110" t="s">
        <v>404</v>
      </c>
      <c r="C137" s="110" t="s">
        <v>230</v>
      </c>
      <c r="D137" s="110" t="s">
        <v>851</v>
      </c>
      <c r="E137" s="110" t="s">
        <v>852</v>
      </c>
      <c r="F137" s="110" t="s">
        <v>853</v>
      </c>
      <c r="G137" s="110" t="s">
        <v>561</v>
      </c>
      <c r="J137" s="110" t="s">
        <v>333</v>
      </c>
    </row>
    <row r="138" spans="1:10">
      <c r="A138" s="110">
        <v>137</v>
      </c>
      <c r="B138" s="110" t="s">
        <v>404</v>
      </c>
      <c r="C138" s="110" t="s">
        <v>230</v>
      </c>
      <c r="D138" s="110" t="s">
        <v>854</v>
      </c>
      <c r="E138" s="110" t="s">
        <v>855</v>
      </c>
      <c r="F138" s="110" t="s">
        <v>856</v>
      </c>
      <c r="G138" s="110" t="s">
        <v>434</v>
      </c>
      <c r="J138" s="110" t="s">
        <v>333</v>
      </c>
    </row>
    <row r="139" spans="1:10">
      <c r="A139" s="110">
        <v>138</v>
      </c>
      <c r="B139" s="110" t="s">
        <v>404</v>
      </c>
      <c r="C139" s="110" t="s">
        <v>230</v>
      </c>
      <c r="D139" s="110" t="s">
        <v>857</v>
      </c>
      <c r="E139" s="110" t="s">
        <v>858</v>
      </c>
      <c r="F139" s="110" t="s">
        <v>859</v>
      </c>
      <c r="G139" s="110" t="s">
        <v>592</v>
      </c>
      <c r="J139" s="110" t="s">
        <v>333</v>
      </c>
    </row>
    <row r="140" spans="1:10">
      <c r="A140" s="110">
        <v>139</v>
      </c>
      <c r="B140" s="110" t="s">
        <v>404</v>
      </c>
      <c r="C140" s="110" t="s">
        <v>230</v>
      </c>
      <c r="D140" s="110" t="s">
        <v>860</v>
      </c>
      <c r="E140" s="110" t="s">
        <v>861</v>
      </c>
      <c r="F140" s="110" t="s">
        <v>862</v>
      </c>
      <c r="G140" s="110" t="s">
        <v>807</v>
      </c>
      <c r="J140" s="110" t="s">
        <v>333</v>
      </c>
    </row>
    <row r="141" spans="1:10">
      <c r="A141" s="110">
        <v>140</v>
      </c>
      <c r="B141" s="110" t="s">
        <v>404</v>
      </c>
      <c r="C141" s="110" t="s">
        <v>230</v>
      </c>
      <c r="D141" s="110" t="s">
        <v>863</v>
      </c>
      <c r="E141" s="110" t="s">
        <v>864</v>
      </c>
      <c r="F141" s="110" t="s">
        <v>865</v>
      </c>
      <c r="G141" s="110" t="s">
        <v>724</v>
      </c>
      <c r="J141" s="110" t="s">
        <v>333</v>
      </c>
    </row>
    <row r="142" spans="1:10">
      <c r="A142" s="110">
        <v>141</v>
      </c>
      <c r="B142" s="110" t="s">
        <v>404</v>
      </c>
      <c r="C142" s="110" t="s">
        <v>230</v>
      </c>
      <c r="D142" s="110" t="s">
        <v>866</v>
      </c>
      <c r="E142" s="110" t="s">
        <v>867</v>
      </c>
      <c r="F142" s="110" t="s">
        <v>868</v>
      </c>
      <c r="G142" s="110" t="s">
        <v>486</v>
      </c>
      <c r="J142" s="110" t="s">
        <v>333</v>
      </c>
    </row>
    <row r="143" spans="1:10">
      <c r="A143" s="110">
        <v>142</v>
      </c>
      <c r="B143" s="110" t="s">
        <v>404</v>
      </c>
      <c r="C143" s="110" t="s">
        <v>230</v>
      </c>
      <c r="D143" s="110" t="s">
        <v>869</v>
      </c>
      <c r="E143" s="110" t="s">
        <v>870</v>
      </c>
      <c r="F143" s="110" t="s">
        <v>871</v>
      </c>
      <c r="G143" s="110" t="s">
        <v>596</v>
      </c>
      <c r="J143" s="110" t="s">
        <v>333</v>
      </c>
    </row>
    <row r="144" spans="1:10">
      <c r="A144" s="110">
        <v>143</v>
      </c>
      <c r="B144" s="110" t="s">
        <v>404</v>
      </c>
      <c r="C144" s="110" t="s">
        <v>230</v>
      </c>
      <c r="D144" s="110" t="s">
        <v>872</v>
      </c>
      <c r="E144" s="110" t="s">
        <v>873</v>
      </c>
      <c r="F144" s="110" t="s">
        <v>874</v>
      </c>
      <c r="G144" s="110" t="s">
        <v>875</v>
      </c>
      <c r="J144" s="110" t="s">
        <v>333</v>
      </c>
    </row>
    <row r="145" spans="1:10">
      <c r="A145" s="110">
        <v>144</v>
      </c>
      <c r="B145" s="110" t="s">
        <v>404</v>
      </c>
      <c r="C145" s="110" t="s">
        <v>230</v>
      </c>
      <c r="D145" s="110" t="s">
        <v>876</v>
      </c>
      <c r="E145" s="110" t="s">
        <v>877</v>
      </c>
      <c r="F145" s="110" t="s">
        <v>878</v>
      </c>
      <c r="G145" s="110" t="s">
        <v>412</v>
      </c>
      <c r="J145" s="110" t="s">
        <v>333</v>
      </c>
    </row>
    <row r="146" spans="1:10">
      <c r="A146" s="110">
        <v>145</v>
      </c>
      <c r="B146" s="110" t="s">
        <v>404</v>
      </c>
      <c r="C146" s="110" t="s">
        <v>230</v>
      </c>
      <c r="D146" s="110" t="s">
        <v>879</v>
      </c>
      <c r="E146" s="110" t="s">
        <v>880</v>
      </c>
      <c r="F146" s="110" t="s">
        <v>881</v>
      </c>
      <c r="G146" s="110" t="s">
        <v>471</v>
      </c>
      <c r="J146" s="110" t="s">
        <v>333</v>
      </c>
    </row>
    <row r="147" spans="1:10">
      <c r="A147" s="110">
        <v>146</v>
      </c>
      <c r="B147" s="110" t="s">
        <v>404</v>
      </c>
      <c r="C147" s="110" t="s">
        <v>230</v>
      </c>
      <c r="D147" s="110" t="s">
        <v>882</v>
      </c>
      <c r="E147" s="110" t="s">
        <v>883</v>
      </c>
      <c r="F147" s="110" t="s">
        <v>884</v>
      </c>
      <c r="G147" s="110" t="s">
        <v>807</v>
      </c>
      <c r="J147" s="110" t="s">
        <v>333</v>
      </c>
    </row>
    <row r="148" spans="1:10">
      <c r="A148" s="110">
        <v>147</v>
      </c>
      <c r="B148" s="110" t="s">
        <v>404</v>
      </c>
      <c r="C148" s="110" t="s">
        <v>230</v>
      </c>
      <c r="D148" s="110" t="s">
        <v>885</v>
      </c>
      <c r="E148" s="110" t="s">
        <v>886</v>
      </c>
      <c r="F148" s="110" t="s">
        <v>887</v>
      </c>
      <c r="G148" s="110" t="s">
        <v>424</v>
      </c>
      <c r="J148" s="110" t="s">
        <v>333</v>
      </c>
    </row>
    <row r="149" spans="1:10">
      <c r="A149" s="110">
        <v>148</v>
      </c>
      <c r="B149" s="110" t="s">
        <v>404</v>
      </c>
      <c r="C149" s="110" t="s">
        <v>230</v>
      </c>
      <c r="D149" s="110" t="s">
        <v>888</v>
      </c>
      <c r="E149" s="110" t="s">
        <v>889</v>
      </c>
      <c r="F149" s="110" t="s">
        <v>890</v>
      </c>
      <c r="G149" s="110" t="s">
        <v>449</v>
      </c>
      <c r="J149" s="110" t="s">
        <v>333</v>
      </c>
    </row>
    <row r="150" spans="1:10">
      <c r="A150" s="110">
        <v>149</v>
      </c>
      <c r="B150" s="110" t="s">
        <v>404</v>
      </c>
      <c r="C150" s="110" t="s">
        <v>230</v>
      </c>
      <c r="D150" s="110" t="s">
        <v>891</v>
      </c>
      <c r="E150" s="110" t="s">
        <v>892</v>
      </c>
      <c r="F150" s="110" t="s">
        <v>893</v>
      </c>
      <c r="G150" s="110" t="s">
        <v>503</v>
      </c>
      <c r="J150" s="110" t="s">
        <v>333</v>
      </c>
    </row>
    <row r="151" spans="1:10">
      <c r="A151" s="110">
        <v>150</v>
      </c>
      <c r="B151" s="110" t="s">
        <v>404</v>
      </c>
      <c r="C151" s="110" t="s">
        <v>230</v>
      </c>
      <c r="D151" s="110" t="s">
        <v>894</v>
      </c>
      <c r="E151" s="110" t="s">
        <v>895</v>
      </c>
      <c r="F151" s="110" t="s">
        <v>896</v>
      </c>
      <c r="G151" s="110" t="s">
        <v>592</v>
      </c>
      <c r="J151" s="110" t="s">
        <v>333</v>
      </c>
    </row>
    <row r="152" spans="1:10">
      <c r="A152" s="110">
        <v>151</v>
      </c>
      <c r="B152" s="110" t="s">
        <v>404</v>
      </c>
      <c r="C152" s="110" t="s">
        <v>230</v>
      </c>
      <c r="D152" s="110" t="s">
        <v>897</v>
      </c>
      <c r="E152" s="110" t="s">
        <v>898</v>
      </c>
      <c r="F152" s="110" t="s">
        <v>899</v>
      </c>
      <c r="G152" s="110" t="s">
        <v>420</v>
      </c>
      <c r="J152" s="110" t="s">
        <v>333</v>
      </c>
    </row>
    <row r="153" spans="1:10">
      <c r="A153" s="110">
        <v>152</v>
      </c>
      <c r="B153" s="110" t="s">
        <v>404</v>
      </c>
      <c r="C153" s="110" t="s">
        <v>230</v>
      </c>
      <c r="D153" s="110" t="s">
        <v>900</v>
      </c>
      <c r="E153" s="110" t="s">
        <v>898</v>
      </c>
      <c r="F153" s="110" t="s">
        <v>899</v>
      </c>
      <c r="G153" s="110" t="s">
        <v>438</v>
      </c>
      <c r="J153" s="110" t="s">
        <v>333</v>
      </c>
    </row>
    <row r="154" spans="1:10">
      <c r="A154" s="110">
        <v>153</v>
      </c>
      <c r="B154" s="110" t="s">
        <v>404</v>
      </c>
      <c r="C154" s="110" t="s">
        <v>230</v>
      </c>
      <c r="D154" s="110" t="s">
        <v>901</v>
      </c>
      <c r="E154" s="110" t="s">
        <v>902</v>
      </c>
      <c r="F154" s="110" t="s">
        <v>903</v>
      </c>
      <c r="G154" s="110" t="s">
        <v>408</v>
      </c>
      <c r="J154" s="110" t="s">
        <v>333</v>
      </c>
    </row>
    <row r="155" spans="1:10">
      <c r="A155" s="110">
        <v>154</v>
      </c>
      <c r="B155" s="110" t="s">
        <v>404</v>
      </c>
      <c r="C155" s="110" t="s">
        <v>230</v>
      </c>
      <c r="D155" s="110" t="s">
        <v>904</v>
      </c>
      <c r="E155" s="110" t="s">
        <v>905</v>
      </c>
      <c r="F155" s="110" t="s">
        <v>906</v>
      </c>
      <c r="G155" s="110" t="s">
        <v>412</v>
      </c>
      <c r="J155" s="110" t="s">
        <v>333</v>
      </c>
    </row>
    <row r="156" spans="1:10">
      <c r="A156" s="110">
        <v>155</v>
      </c>
      <c r="B156" s="110" t="s">
        <v>404</v>
      </c>
      <c r="C156" s="110" t="s">
        <v>230</v>
      </c>
      <c r="D156" s="110" t="s">
        <v>907</v>
      </c>
      <c r="E156" s="110" t="s">
        <v>908</v>
      </c>
      <c r="F156" s="110" t="s">
        <v>909</v>
      </c>
      <c r="G156" s="110" t="s">
        <v>807</v>
      </c>
      <c r="J156" s="110" t="s">
        <v>333</v>
      </c>
    </row>
    <row r="157" spans="1:10">
      <c r="A157" s="110">
        <v>156</v>
      </c>
      <c r="B157" s="110" t="s">
        <v>404</v>
      </c>
      <c r="C157" s="110" t="s">
        <v>230</v>
      </c>
      <c r="D157" s="110" t="s">
        <v>910</v>
      </c>
      <c r="E157" s="110" t="s">
        <v>911</v>
      </c>
      <c r="F157" s="110" t="s">
        <v>912</v>
      </c>
      <c r="G157" s="110" t="s">
        <v>434</v>
      </c>
      <c r="J157" s="110" t="s">
        <v>333</v>
      </c>
    </row>
    <row r="158" spans="1:10">
      <c r="A158" s="110">
        <v>157</v>
      </c>
      <c r="B158" s="110" t="s">
        <v>404</v>
      </c>
      <c r="C158" s="110" t="s">
        <v>230</v>
      </c>
      <c r="D158" s="110" t="s">
        <v>913</v>
      </c>
      <c r="E158" s="110" t="s">
        <v>914</v>
      </c>
      <c r="F158" s="110" t="s">
        <v>915</v>
      </c>
      <c r="G158" s="110" t="s">
        <v>807</v>
      </c>
      <c r="J158" s="110" t="s">
        <v>333</v>
      </c>
    </row>
    <row r="159" spans="1:10">
      <c r="A159" s="110">
        <v>158</v>
      </c>
      <c r="B159" s="110" t="s">
        <v>404</v>
      </c>
      <c r="C159" s="110" t="s">
        <v>230</v>
      </c>
      <c r="D159" s="110" t="s">
        <v>916</v>
      </c>
      <c r="E159" s="110" t="s">
        <v>917</v>
      </c>
      <c r="F159" s="110" t="s">
        <v>918</v>
      </c>
      <c r="G159" s="110" t="s">
        <v>445</v>
      </c>
      <c r="J159" s="110" t="s">
        <v>333</v>
      </c>
    </row>
    <row r="160" spans="1:10">
      <c r="A160" s="110">
        <v>159</v>
      </c>
      <c r="B160" s="110" t="s">
        <v>404</v>
      </c>
      <c r="C160" s="110" t="s">
        <v>230</v>
      </c>
      <c r="D160" s="110" t="s">
        <v>919</v>
      </c>
      <c r="E160" s="110" t="s">
        <v>920</v>
      </c>
      <c r="F160" s="110" t="s">
        <v>921</v>
      </c>
      <c r="G160" s="110" t="s">
        <v>544</v>
      </c>
      <c r="J160" s="110" t="s">
        <v>333</v>
      </c>
    </row>
    <row r="161" spans="1:10">
      <c r="A161" s="110">
        <v>160</v>
      </c>
      <c r="B161" s="110" t="s">
        <v>404</v>
      </c>
      <c r="C161" s="110" t="s">
        <v>230</v>
      </c>
      <c r="D161" s="110" t="s">
        <v>922</v>
      </c>
      <c r="E161" s="110" t="s">
        <v>923</v>
      </c>
      <c r="F161" s="110" t="s">
        <v>924</v>
      </c>
      <c r="G161" s="110" t="s">
        <v>925</v>
      </c>
      <c r="J161" s="110" t="s">
        <v>333</v>
      </c>
    </row>
    <row r="162" spans="1:10">
      <c r="A162" s="110">
        <v>161</v>
      </c>
      <c r="B162" s="110" t="s">
        <v>404</v>
      </c>
      <c r="C162" s="110" t="s">
        <v>230</v>
      </c>
      <c r="D162" s="110" t="s">
        <v>926</v>
      </c>
      <c r="E162" s="110" t="s">
        <v>927</v>
      </c>
      <c r="F162" s="110" t="s">
        <v>924</v>
      </c>
      <c r="G162" s="110" t="s">
        <v>412</v>
      </c>
      <c r="J162" s="110" t="s">
        <v>333</v>
      </c>
    </row>
    <row r="163" spans="1:10">
      <c r="A163" s="110">
        <v>162</v>
      </c>
      <c r="B163" s="110" t="s">
        <v>404</v>
      </c>
      <c r="C163" s="110" t="s">
        <v>230</v>
      </c>
      <c r="D163" s="110" t="s">
        <v>928</v>
      </c>
      <c r="E163" s="110" t="s">
        <v>929</v>
      </c>
      <c r="F163" s="110" t="s">
        <v>930</v>
      </c>
      <c r="G163" s="110" t="s">
        <v>449</v>
      </c>
      <c r="J163" s="110" t="s">
        <v>333</v>
      </c>
    </row>
    <row r="164" spans="1:10">
      <c r="A164" s="110">
        <v>163</v>
      </c>
      <c r="B164" s="110" t="s">
        <v>404</v>
      </c>
      <c r="C164" s="110" t="s">
        <v>230</v>
      </c>
      <c r="D164" s="110" t="s">
        <v>931</v>
      </c>
      <c r="E164" s="110" t="s">
        <v>932</v>
      </c>
      <c r="F164" s="110" t="s">
        <v>933</v>
      </c>
      <c r="G164" s="110" t="s">
        <v>408</v>
      </c>
      <c r="J164" s="110" t="s">
        <v>333</v>
      </c>
    </row>
    <row r="165" spans="1:10">
      <c r="A165" s="110">
        <v>164</v>
      </c>
      <c r="B165" s="110" t="s">
        <v>404</v>
      </c>
      <c r="C165" s="110" t="s">
        <v>230</v>
      </c>
      <c r="D165" s="110" t="s">
        <v>934</v>
      </c>
      <c r="E165" s="110" t="s">
        <v>935</v>
      </c>
      <c r="F165" s="110" t="s">
        <v>936</v>
      </c>
      <c r="G165" s="110" t="s">
        <v>596</v>
      </c>
      <c r="J165" s="110" t="s">
        <v>333</v>
      </c>
    </row>
    <row r="166" spans="1:10">
      <c r="A166" s="110">
        <v>165</v>
      </c>
      <c r="B166" s="110" t="s">
        <v>404</v>
      </c>
      <c r="C166" s="110" t="s">
        <v>230</v>
      </c>
      <c r="D166" s="110" t="s">
        <v>937</v>
      </c>
      <c r="E166" s="110" t="s">
        <v>938</v>
      </c>
      <c r="F166" s="110" t="s">
        <v>939</v>
      </c>
      <c r="G166" s="110" t="s">
        <v>596</v>
      </c>
      <c r="J166" s="110" t="s">
        <v>333</v>
      </c>
    </row>
    <row r="167" spans="1:10">
      <c r="A167" s="110">
        <v>166</v>
      </c>
      <c r="B167" s="110" t="s">
        <v>404</v>
      </c>
      <c r="C167" s="110" t="s">
        <v>230</v>
      </c>
      <c r="D167" s="110" t="s">
        <v>940</v>
      </c>
      <c r="E167" s="110" t="s">
        <v>941</v>
      </c>
      <c r="F167" s="110" t="s">
        <v>942</v>
      </c>
      <c r="G167" s="110" t="s">
        <v>416</v>
      </c>
      <c r="J167" s="110" t="s">
        <v>333</v>
      </c>
    </row>
    <row r="168" spans="1:10">
      <c r="A168" s="110">
        <v>167</v>
      </c>
      <c r="B168" s="110" t="s">
        <v>404</v>
      </c>
      <c r="C168" s="110" t="s">
        <v>230</v>
      </c>
      <c r="D168" s="110" t="s">
        <v>943</v>
      </c>
      <c r="E168" s="110" t="s">
        <v>944</v>
      </c>
      <c r="F168" s="110" t="s">
        <v>945</v>
      </c>
      <c r="G168" s="110" t="s">
        <v>412</v>
      </c>
      <c r="J168" s="110" t="s">
        <v>333</v>
      </c>
    </row>
    <row r="169" spans="1:10">
      <c r="A169" s="110">
        <v>168</v>
      </c>
      <c r="B169" s="110" t="s">
        <v>404</v>
      </c>
      <c r="C169" s="110" t="s">
        <v>230</v>
      </c>
      <c r="D169" s="110" t="s">
        <v>946</v>
      </c>
      <c r="E169" s="110" t="s">
        <v>947</v>
      </c>
      <c r="F169" s="110" t="s">
        <v>948</v>
      </c>
      <c r="G169" s="110" t="s">
        <v>724</v>
      </c>
      <c r="J169" s="110" t="s">
        <v>333</v>
      </c>
    </row>
    <row r="170" spans="1:10">
      <c r="A170" s="110">
        <v>169</v>
      </c>
      <c r="B170" s="110" t="s">
        <v>404</v>
      </c>
      <c r="C170" s="110" t="s">
        <v>230</v>
      </c>
      <c r="D170" s="110" t="s">
        <v>949</v>
      </c>
      <c r="E170" s="110" t="s">
        <v>950</v>
      </c>
      <c r="F170" s="110" t="s">
        <v>951</v>
      </c>
      <c r="G170" s="110" t="s">
        <v>408</v>
      </c>
      <c r="J170" s="110" t="s">
        <v>333</v>
      </c>
    </row>
    <row r="171" spans="1:10">
      <c r="A171" s="110">
        <v>170</v>
      </c>
      <c r="B171" s="110" t="s">
        <v>404</v>
      </c>
      <c r="C171" s="110" t="s">
        <v>230</v>
      </c>
      <c r="D171" s="110" t="s">
        <v>952</v>
      </c>
      <c r="E171" s="110" t="s">
        <v>953</v>
      </c>
      <c r="F171" s="110" t="s">
        <v>954</v>
      </c>
      <c r="G171" s="110" t="s">
        <v>724</v>
      </c>
      <c r="J171" s="110" t="s">
        <v>333</v>
      </c>
    </row>
    <row r="172" spans="1:10">
      <c r="A172" s="110">
        <v>171</v>
      </c>
      <c r="B172" s="110" t="s">
        <v>404</v>
      </c>
      <c r="C172" s="110" t="s">
        <v>230</v>
      </c>
      <c r="D172" s="110" t="s">
        <v>955</v>
      </c>
      <c r="E172" s="110" t="s">
        <v>956</v>
      </c>
      <c r="F172" s="110" t="s">
        <v>957</v>
      </c>
      <c r="G172" s="110" t="s">
        <v>449</v>
      </c>
      <c r="J172" s="110" t="s">
        <v>333</v>
      </c>
    </row>
    <row r="173" spans="1:10">
      <c r="A173" s="110">
        <v>172</v>
      </c>
      <c r="B173" s="110" t="s">
        <v>404</v>
      </c>
      <c r="C173" s="110" t="s">
        <v>230</v>
      </c>
      <c r="D173" s="110" t="s">
        <v>958</v>
      </c>
      <c r="E173" s="110" t="s">
        <v>959</v>
      </c>
      <c r="F173" s="110" t="s">
        <v>960</v>
      </c>
      <c r="G173" s="110" t="s">
        <v>471</v>
      </c>
      <c r="J173" s="110" t="s">
        <v>333</v>
      </c>
    </row>
    <row r="174" spans="1:10">
      <c r="A174" s="110">
        <v>173</v>
      </c>
      <c r="B174" s="110" t="s">
        <v>404</v>
      </c>
      <c r="C174" s="110" t="s">
        <v>230</v>
      </c>
      <c r="D174" s="110" t="s">
        <v>961</v>
      </c>
      <c r="E174" s="110" t="s">
        <v>962</v>
      </c>
      <c r="F174" s="110" t="s">
        <v>963</v>
      </c>
      <c r="G174" s="110" t="s">
        <v>964</v>
      </c>
      <c r="J174" s="110" t="s">
        <v>333</v>
      </c>
    </row>
    <row r="175" spans="1:10">
      <c r="A175" s="110">
        <v>174</v>
      </c>
      <c r="B175" s="110" t="s">
        <v>404</v>
      </c>
      <c r="C175" s="110" t="s">
        <v>230</v>
      </c>
      <c r="D175" s="110" t="s">
        <v>965</v>
      </c>
      <c r="E175" s="110" t="s">
        <v>966</v>
      </c>
      <c r="F175" s="110" t="s">
        <v>967</v>
      </c>
      <c r="G175" s="110" t="s">
        <v>412</v>
      </c>
      <c r="J175" s="110" t="s">
        <v>333</v>
      </c>
    </row>
    <row r="176" spans="1:10">
      <c r="A176" s="110">
        <v>175</v>
      </c>
      <c r="B176" s="110" t="s">
        <v>404</v>
      </c>
      <c r="C176" s="110" t="s">
        <v>230</v>
      </c>
      <c r="D176" s="110" t="s">
        <v>968</v>
      </c>
      <c r="E176" s="110" t="s">
        <v>969</v>
      </c>
      <c r="F176" s="110" t="s">
        <v>970</v>
      </c>
      <c r="G176" s="110" t="s">
        <v>438</v>
      </c>
      <c r="J176" s="110" t="s">
        <v>333</v>
      </c>
    </row>
    <row r="177" spans="1:10">
      <c r="A177" s="110">
        <v>176</v>
      </c>
      <c r="B177" s="110" t="s">
        <v>404</v>
      </c>
      <c r="C177" s="110" t="s">
        <v>230</v>
      </c>
      <c r="D177" s="110" t="s">
        <v>971</v>
      </c>
      <c r="E177" s="110" t="s">
        <v>972</v>
      </c>
      <c r="F177" s="110" t="s">
        <v>973</v>
      </c>
      <c r="G177" s="110" t="s">
        <v>596</v>
      </c>
      <c r="J177" s="110" t="s">
        <v>333</v>
      </c>
    </row>
    <row r="178" spans="1:10">
      <c r="A178" s="110">
        <v>177</v>
      </c>
      <c r="B178" s="110" t="s">
        <v>404</v>
      </c>
      <c r="C178" s="110" t="s">
        <v>230</v>
      </c>
      <c r="D178" s="110" t="s">
        <v>974</v>
      </c>
      <c r="E178" s="110" t="s">
        <v>975</v>
      </c>
      <c r="F178" s="110" t="s">
        <v>976</v>
      </c>
      <c r="G178" s="110" t="s">
        <v>977</v>
      </c>
      <c r="J178" s="110" t="s">
        <v>333</v>
      </c>
    </row>
    <row r="179" spans="1:10">
      <c r="A179" s="110">
        <v>178</v>
      </c>
      <c r="B179" s="110" t="s">
        <v>404</v>
      </c>
      <c r="C179" s="110" t="s">
        <v>230</v>
      </c>
      <c r="D179" s="110" t="s">
        <v>978</v>
      </c>
      <c r="E179" s="110" t="s">
        <v>979</v>
      </c>
      <c r="F179" s="110" t="s">
        <v>963</v>
      </c>
      <c r="G179" s="110" t="s">
        <v>621</v>
      </c>
      <c r="J179" s="110" t="s">
        <v>333</v>
      </c>
    </row>
  </sheetData>
  <sheetProtection formatColumns="0" formatRows="0"/>
  <phoneticPr fontId="1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5"/>
  </cols>
  <sheetData/>
  <phoneticPr fontId="1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5"/>
  </cols>
  <sheetData/>
  <sheetProtection formatColumns="0" formatRows="0"/>
  <phoneticPr fontId="1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5"/>
  </cols>
  <sheetData/>
  <phoneticPr fontId="10" type="noConversion"/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5"/>
  </cols>
  <sheetData/>
  <phoneticPr fontId="10" type="noConversion"/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5"/>
  </cols>
  <sheetData/>
  <phoneticPr fontId="10" type="noConversion"/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SH_REESTR_MO">
    <tabColor indexed="47"/>
  </sheetPr>
  <dimension ref="A1:D113"/>
  <sheetViews>
    <sheetView showGridLines="0" zoomScaleNormal="100" workbookViewId="0"/>
  </sheetViews>
  <sheetFormatPr defaultRowHeight="11.25"/>
  <cols>
    <col min="1" max="16384" width="9.140625" style="55"/>
  </cols>
  <sheetData>
    <row r="1" spans="1:4">
      <c r="A1" s="55" t="s">
        <v>980</v>
      </c>
      <c r="B1" s="55" t="s">
        <v>111</v>
      </c>
      <c r="C1" s="55" t="s">
        <v>112</v>
      </c>
      <c r="D1" s="55" t="s">
        <v>1204</v>
      </c>
    </row>
    <row r="2" spans="1:4">
      <c r="A2" s="55">
        <v>1</v>
      </c>
      <c r="B2" s="55" t="s">
        <v>981</v>
      </c>
      <c r="C2" s="55" t="s">
        <v>983</v>
      </c>
      <c r="D2" s="55" t="s">
        <v>984</v>
      </c>
    </row>
    <row r="3" spans="1:4">
      <c r="A3" s="55">
        <v>2</v>
      </c>
      <c r="B3" s="55" t="s">
        <v>981</v>
      </c>
      <c r="C3" s="55" t="s">
        <v>985</v>
      </c>
      <c r="D3" s="55" t="s">
        <v>986</v>
      </c>
    </row>
    <row r="4" spans="1:4">
      <c r="A4" s="55">
        <v>3</v>
      </c>
      <c r="B4" s="55" t="s">
        <v>981</v>
      </c>
      <c r="C4" s="55" t="s">
        <v>987</v>
      </c>
      <c r="D4" s="55" t="s">
        <v>988</v>
      </c>
    </row>
    <row r="5" spans="1:4">
      <c r="A5" s="55">
        <v>4</v>
      </c>
      <c r="B5" s="55" t="s">
        <v>981</v>
      </c>
      <c r="C5" s="55" t="s">
        <v>989</v>
      </c>
      <c r="D5" s="55" t="s">
        <v>990</v>
      </c>
    </row>
    <row r="6" spans="1:4">
      <c r="A6" s="55">
        <v>5</v>
      </c>
      <c r="B6" s="55" t="s">
        <v>981</v>
      </c>
      <c r="C6" s="55" t="s">
        <v>991</v>
      </c>
      <c r="D6" s="55" t="s">
        <v>992</v>
      </c>
    </row>
    <row r="7" spans="1:4">
      <c r="A7" s="55">
        <v>6</v>
      </c>
      <c r="B7" s="55" t="s">
        <v>981</v>
      </c>
      <c r="C7" s="55" t="s">
        <v>993</v>
      </c>
      <c r="D7" s="55" t="s">
        <v>994</v>
      </c>
    </row>
    <row r="8" spans="1:4">
      <c r="A8" s="55">
        <v>7</v>
      </c>
      <c r="B8" s="55" t="s">
        <v>981</v>
      </c>
      <c r="C8" s="55" t="s">
        <v>995</v>
      </c>
      <c r="D8" s="55" t="s">
        <v>996</v>
      </c>
    </row>
    <row r="9" spans="1:4">
      <c r="A9" s="55">
        <v>8</v>
      </c>
      <c r="B9" s="55" t="s">
        <v>981</v>
      </c>
      <c r="C9" s="55" t="s">
        <v>997</v>
      </c>
      <c r="D9" s="55" t="s">
        <v>998</v>
      </c>
    </row>
    <row r="10" spans="1:4">
      <c r="A10" s="55">
        <v>9</v>
      </c>
      <c r="B10" s="55" t="s">
        <v>981</v>
      </c>
      <c r="C10" s="55" t="s">
        <v>981</v>
      </c>
      <c r="D10" s="55" t="s">
        <v>982</v>
      </c>
    </row>
    <row r="11" spans="1:4">
      <c r="A11" s="55">
        <v>10</v>
      </c>
      <c r="B11" s="55" t="s">
        <v>981</v>
      </c>
      <c r="C11" s="55" t="s">
        <v>999</v>
      </c>
      <c r="D11" s="55" t="s">
        <v>1000</v>
      </c>
    </row>
    <row r="12" spans="1:4">
      <c r="A12" s="55">
        <v>11</v>
      </c>
      <c r="B12" s="55" t="s">
        <v>981</v>
      </c>
      <c r="C12" s="55" t="s">
        <v>1001</v>
      </c>
      <c r="D12" s="55" t="s">
        <v>1002</v>
      </c>
    </row>
    <row r="13" spans="1:4">
      <c r="A13" s="55">
        <v>12</v>
      </c>
      <c r="B13" s="55" t="s">
        <v>981</v>
      </c>
      <c r="C13" s="55" t="s">
        <v>1003</v>
      </c>
      <c r="D13" s="55" t="s">
        <v>1004</v>
      </c>
    </row>
    <row r="14" spans="1:4">
      <c r="A14" s="55">
        <v>13</v>
      </c>
      <c r="B14" s="55" t="s">
        <v>981</v>
      </c>
      <c r="C14" s="55" t="s">
        <v>1005</v>
      </c>
      <c r="D14" s="55" t="s">
        <v>1006</v>
      </c>
    </row>
    <row r="15" spans="1:4">
      <c r="A15" s="55">
        <v>14</v>
      </c>
      <c r="B15" s="55" t="s">
        <v>981</v>
      </c>
      <c r="C15" s="55" t="s">
        <v>1007</v>
      </c>
      <c r="D15" s="55" t="s">
        <v>1008</v>
      </c>
    </row>
    <row r="16" spans="1:4">
      <c r="A16" s="55">
        <v>15</v>
      </c>
      <c r="B16" s="55" t="s">
        <v>981</v>
      </c>
      <c r="C16" s="55" t="s">
        <v>1009</v>
      </c>
      <c r="D16" s="55" t="s">
        <v>1010</v>
      </c>
    </row>
    <row r="17" spans="1:4">
      <c r="A17" s="55">
        <v>16</v>
      </c>
      <c r="B17" s="55" t="s">
        <v>981</v>
      </c>
      <c r="C17" s="55" t="s">
        <v>1011</v>
      </c>
      <c r="D17" s="55" t="s">
        <v>1012</v>
      </c>
    </row>
    <row r="18" spans="1:4">
      <c r="A18" s="55">
        <v>17</v>
      </c>
      <c r="B18" s="55" t="s">
        <v>981</v>
      </c>
      <c r="C18" s="55" t="s">
        <v>1014</v>
      </c>
      <c r="D18" s="55" t="s">
        <v>1015</v>
      </c>
    </row>
    <row r="19" spans="1:4">
      <c r="A19" s="55">
        <v>18</v>
      </c>
      <c r="B19" s="55" t="s">
        <v>981</v>
      </c>
      <c r="C19" s="55" t="s">
        <v>1016</v>
      </c>
      <c r="D19" s="55" t="s">
        <v>1017</v>
      </c>
    </row>
    <row r="20" spans="1:4">
      <c r="A20" s="55">
        <v>19</v>
      </c>
      <c r="B20" s="55" t="s">
        <v>981</v>
      </c>
      <c r="C20" s="55" t="s">
        <v>1018</v>
      </c>
      <c r="D20" s="55" t="s">
        <v>1019</v>
      </c>
    </row>
    <row r="21" spans="1:4">
      <c r="A21" s="55">
        <v>20</v>
      </c>
      <c r="B21" s="55" t="s">
        <v>981</v>
      </c>
      <c r="C21" s="55" t="s">
        <v>1020</v>
      </c>
      <c r="D21" s="55" t="s">
        <v>1021</v>
      </c>
    </row>
    <row r="22" spans="1:4">
      <c r="A22" s="55">
        <v>21</v>
      </c>
      <c r="B22" s="55" t="s">
        <v>981</v>
      </c>
      <c r="C22" s="55" t="s">
        <v>1216</v>
      </c>
      <c r="D22" s="55" t="s">
        <v>1013</v>
      </c>
    </row>
    <row r="23" spans="1:4">
      <c r="A23" s="55">
        <v>22</v>
      </c>
      <c r="B23" s="55" t="s">
        <v>981</v>
      </c>
      <c r="C23" s="55" t="s">
        <v>1022</v>
      </c>
      <c r="D23" s="55" t="s">
        <v>1023</v>
      </c>
    </row>
    <row r="24" spans="1:4">
      <c r="A24" s="55">
        <v>23</v>
      </c>
      <c r="B24" s="55" t="s">
        <v>981</v>
      </c>
      <c r="C24" s="55" t="s">
        <v>1024</v>
      </c>
      <c r="D24" s="55" t="s">
        <v>1025</v>
      </c>
    </row>
    <row r="25" spans="1:4">
      <c r="A25" s="55">
        <v>24</v>
      </c>
      <c r="B25" s="55" t="s">
        <v>981</v>
      </c>
      <c r="C25" s="55" t="s">
        <v>1026</v>
      </c>
      <c r="D25" s="55" t="s">
        <v>1027</v>
      </c>
    </row>
    <row r="26" spans="1:4">
      <c r="A26" s="55">
        <v>25</v>
      </c>
      <c r="B26" s="55" t="s">
        <v>981</v>
      </c>
      <c r="C26" s="55" t="s">
        <v>1028</v>
      </c>
      <c r="D26" s="55" t="s">
        <v>1029</v>
      </c>
    </row>
    <row r="27" spans="1:4">
      <c r="A27" s="55">
        <v>26</v>
      </c>
      <c r="B27" s="55" t="s">
        <v>981</v>
      </c>
      <c r="C27" s="55" t="s">
        <v>1030</v>
      </c>
      <c r="D27" s="55" t="s">
        <v>1031</v>
      </c>
    </row>
    <row r="28" spans="1:4">
      <c r="A28" s="55">
        <v>27</v>
      </c>
      <c r="B28" s="55" t="s">
        <v>981</v>
      </c>
      <c r="C28" s="55" t="s">
        <v>1032</v>
      </c>
      <c r="D28" s="55" t="s">
        <v>1033</v>
      </c>
    </row>
    <row r="29" spans="1:4">
      <c r="A29" s="55">
        <v>28</v>
      </c>
      <c r="B29" s="55" t="s">
        <v>981</v>
      </c>
      <c r="C29" s="55" t="s">
        <v>1034</v>
      </c>
      <c r="D29" s="55" t="s">
        <v>1035</v>
      </c>
    </row>
    <row r="30" spans="1:4">
      <c r="A30" s="55">
        <v>29</v>
      </c>
      <c r="B30" s="55" t="s">
        <v>981</v>
      </c>
      <c r="C30" s="55" t="s">
        <v>1036</v>
      </c>
      <c r="D30" s="55" t="s">
        <v>1037</v>
      </c>
    </row>
    <row r="31" spans="1:4">
      <c r="A31" s="55">
        <v>30</v>
      </c>
      <c r="B31" s="55" t="s">
        <v>981</v>
      </c>
      <c r="C31" s="55" t="s">
        <v>1038</v>
      </c>
      <c r="D31" s="55" t="s">
        <v>1039</v>
      </c>
    </row>
    <row r="32" spans="1:4">
      <c r="A32" s="55">
        <v>31</v>
      </c>
      <c r="B32" s="55" t="s">
        <v>981</v>
      </c>
      <c r="C32" s="55" t="s">
        <v>1040</v>
      </c>
      <c r="D32" s="55" t="s">
        <v>1041</v>
      </c>
    </row>
    <row r="33" spans="1:4">
      <c r="A33" s="55">
        <v>32</v>
      </c>
      <c r="B33" s="55" t="s">
        <v>981</v>
      </c>
      <c r="C33" s="55" t="s">
        <v>1042</v>
      </c>
      <c r="D33" s="55" t="s">
        <v>1043</v>
      </c>
    </row>
    <row r="34" spans="1:4">
      <c r="A34" s="55">
        <v>33</v>
      </c>
      <c r="B34" s="55" t="s">
        <v>981</v>
      </c>
      <c r="C34" s="55" t="s">
        <v>1044</v>
      </c>
      <c r="D34" s="55" t="s">
        <v>1045</v>
      </c>
    </row>
    <row r="35" spans="1:4">
      <c r="A35" s="55">
        <v>34</v>
      </c>
      <c r="B35" s="55" t="s">
        <v>981</v>
      </c>
      <c r="C35" s="55" t="s">
        <v>1046</v>
      </c>
      <c r="D35" s="55" t="s">
        <v>1047</v>
      </c>
    </row>
    <row r="36" spans="1:4">
      <c r="A36" s="55">
        <v>35</v>
      </c>
      <c r="B36" s="55" t="s">
        <v>981</v>
      </c>
      <c r="C36" s="55" t="s">
        <v>1048</v>
      </c>
      <c r="D36" s="55" t="s">
        <v>1049</v>
      </c>
    </row>
    <row r="37" spans="1:4">
      <c r="A37" s="55">
        <v>36</v>
      </c>
      <c r="B37" s="55" t="s">
        <v>981</v>
      </c>
      <c r="C37" s="55" t="s">
        <v>1050</v>
      </c>
      <c r="D37" s="55" t="s">
        <v>1051</v>
      </c>
    </row>
    <row r="38" spans="1:4">
      <c r="A38" s="55">
        <v>37</v>
      </c>
      <c r="B38" s="55" t="s">
        <v>981</v>
      </c>
      <c r="C38" s="55" t="s">
        <v>1052</v>
      </c>
      <c r="D38" s="55" t="s">
        <v>1053</v>
      </c>
    </row>
    <row r="39" spans="1:4">
      <c r="A39" s="55">
        <v>38</v>
      </c>
      <c r="B39" s="55" t="s">
        <v>981</v>
      </c>
      <c r="C39" s="55" t="s">
        <v>1054</v>
      </c>
      <c r="D39" s="55" t="s">
        <v>1055</v>
      </c>
    </row>
    <row r="40" spans="1:4">
      <c r="A40" s="55">
        <v>39</v>
      </c>
      <c r="B40" s="55" t="s">
        <v>981</v>
      </c>
      <c r="C40" s="55" t="s">
        <v>1056</v>
      </c>
      <c r="D40" s="55" t="s">
        <v>1057</v>
      </c>
    </row>
    <row r="41" spans="1:4">
      <c r="A41" s="55">
        <v>40</v>
      </c>
      <c r="B41" s="55" t="s">
        <v>981</v>
      </c>
      <c r="C41" s="55" t="s">
        <v>1058</v>
      </c>
      <c r="D41" s="55" t="s">
        <v>1059</v>
      </c>
    </row>
    <row r="42" spans="1:4">
      <c r="A42" s="55">
        <v>41</v>
      </c>
      <c r="B42" s="55" t="s">
        <v>981</v>
      </c>
      <c r="C42" s="55" t="s">
        <v>1060</v>
      </c>
      <c r="D42" s="55" t="s">
        <v>1061</v>
      </c>
    </row>
    <row r="43" spans="1:4">
      <c r="A43" s="55">
        <v>42</v>
      </c>
      <c r="B43" s="55" t="s">
        <v>981</v>
      </c>
      <c r="C43" s="55" t="s">
        <v>1062</v>
      </c>
      <c r="D43" s="55" t="s">
        <v>1063</v>
      </c>
    </row>
    <row r="44" spans="1:4">
      <c r="A44" s="55">
        <v>43</v>
      </c>
      <c r="B44" s="55" t="s">
        <v>981</v>
      </c>
      <c r="C44" s="55" t="s">
        <v>1064</v>
      </c>
      <c r="D44" s="55" t="s">
        <v>1065</v>
      </c>
    </row>
    <row r="45" spans="1:4">
      <c r="A45" s="55">
        <v>44</v>
      </c>
      <c r="B45" s="55" t="s">
        <v>981</v>
      </c>
      <c r="C45" s="55" t="s">
        <v>1066</v>
      </c>
      <c r="D45" s="55" t="s">
        <v>1067</v>
      </c>
    </row>
    <row r="46" spans="1:4">
      <c r="A46" s="55">
        <v>45</v>
      </c>
      <c r="B46" s="55" t="s">
        <v>981</v>
      </c>
      <c r="C46" s="55" t="s">
        <v>1068</v>
      </c>
      <c r="D46" s="55" t="s">
        <v>1069</v>
      </c>
    </row>
    <row r="47" spans="1:4">
      <c r="A47" s="55">
        <v>46</v>
      </c>
      <c r="B47" s="55" t="s">
        <v>981</v>
      </c>
      <c r="C47" s="55" t="s">
        <v>1070</v>
      </c>
      <c r="D47" s="55" t="s">
        <v>1071</v>
      </c>
    </row>
    <row r="48" spans="1:4">
      <c r="A48" s="55">
        <v>47</v>
      </c>
      <c r="B48" s="55" t="s">
        <v>981</v>
      </c>
      <c r="C48" s="55" t="s">
        <v>1072</v>
      </c>
      <c r="D48" s="55" t="s">
        <v>1073</v>
      </c>
    </row>
    <row r="49" spans="1:4">
      <c r="A49" s="55">
        <v>48</v>
      </c>
      <c r="B49" s="55" t="s">
        <v>981</v>
      </c>
      <c r="C49" s="55" t="s">
        <v>1074</v>
      </c>
      <c r="D49" s="55" t="s">
        <v>1075</v>
      </c>
    </row>
    <row r="50" spans="1:4">
      <c r="A50" s="55">
        <v>49</v>
      </c>
      <c r="B50" s="55" t="s">
        <v>981</v>
      </c>
      <c r="C50" s="55" t="s">
        <v>1076</v>
      </c>
      <c r="D50" s="55" t="s">
        <v>1077</v>
      </c>
    </row>
    <row r="51" spans="1:4">
      <c r="A51" s="55">
        <v>50</v>
      </c>
      <c r="B51" s="55" t="s">
        <v>981</v>
      </c>
      <c r="C51" s="55" t="s">
        <v>1078</v>
      </c>
      <c r="D51" s="55" t="s">
        <v>1079</v>
      </c>
    </row>
    <row r="52" spans="1:4">
      <c r="A52" s="55">
        <v>51</v>
      </c>
      <c r="B52" s="55" t="s">
        <v>981</v>
      </c>
      <c r="C52" s="55" t="s">
        <v>1080</v>
      </c>
      <c r="D52" s="55" t="s">
        <v>1081</v>
      </c>
    </row>
    <row r="53" spans="1:4">
      <c r="A53" s="55">
        <v>52</v>
      </c>
      <c r="B53" s="55" t="s">
        <v>981</v>
      </c>
      <c r="C53" s="55" t="s">
        <v>1082</v>
      </c>
      <c r="D53" s="55" t="s">
        <v>1083</v>
      </c>
    </row>
    <row r="54" spans="1:4">
      <c r="A54" s="55">
        <v>53</v>
      </c>
      <c r="B54" s="55" t="s">
        <v>981</v>
      </c>
      <c r="C54" s="55" t="s">
        <v>1084</v>
      </c>
      <c r="D54" s="55" t="s">
        <v>1085</v>
      </c>
    </row>
    <row r="55" spans="1:4">
      <c r="A55" s="55">
        <v>54</v>
      </c>
      <c r="B55" s="55" t="s">
        <v>981</v>
      </c>
      <c r="C55" s="55" t="s">
        <v>1086</v>
      </c>
      <c r="D55" s="55" t="s">
        <v>1087</v>
      </c>
    </row>
    <row r="56" spans="1:4">
      <c r="A56" s="55">
        <v>55</v>
      </c>
      <c r="B56" s="55" t="s">
        <v>981</v>
      </c>
      <c r="C56" s="55" t="s">
        <v>1088</v>
      </c>
      <c r="D56" s="55" t="s">
        <v>1089</v>
      </c>
    </row>
    <row r="57" spans="1:4">
      <c r="A57" s="55">
        <v>56</v>
      </c>
      <c r="B57" s="55" t="s">
        <v>981</v>
      </c>
      <c r="C57" s="55" t="s">
        <v>1090</v>
      </c>
      <c r="D57" s="55" t="s">
        <v>1091</v>
      </c>
    </row>
    <row r="58" spans="1:4">
      <c r="A58" s="55">
        <v>57</v>
      </c>
      <c r="B58" s="55" t="s">
        <v>981</v>
      </c>
      <c r="C58" s="55" t="s">
        <v>1092</v>
      </c>
      <c r="D58" s="55" t="s">
        <v>1093</v>
      </c>
    </row>
    <row r="59" spans="1:4">
      <c r="A59" s="55">
        <v>58</v>
      </c>
      <c r="B59" s="55" t="s">
        <v>981</v>
      </c>
      <c r="C59" s="55" t="s">
        <v>1094</v>
      </c>
      <c r="D59" s="55" t="s">
        <v>1095</v>
      </c>
    </row>
    <row r="60" spans="1:4">
      <c r="A60" s="55">
        <v>59</v>
      </c>
      <c r="B60" s="55" t="s">
        <v>981</v>
      </c>
      <c r="C60" s="55" t="s">
        <v>1096</v>
      </c>
      <c r="D60" s="55" t="s">
        <v>1097</v>
      </c>
    </row>
    <row r="61" spans="1:4">
      <c r="A61" s="55">
        <v>60</v>
      </c>
      <c r="B61" s="55" t="s">
        <v>981</v>
      </c>
      <c r="C61" s="55" t="s">
        <v>1098</v>
      </c>
      <c r="D61" s="55" t="s">
        <v>1099</v>
      </c>
    </row>
    <row r="62" spans="1:4">
      <c r="A62" s="55">
        <v>61</v>
      </c>
      <c r="B62" s="55" t="s">
        <v>981</v>
      </c>
      <c r="C62" s="55" t="s">
        <v>1100</v>
      </c>
      <c r="D62" s="55" t="s">
        <v>1101</v>
      </c>
    </row>
    <row r="63" spans="1:4">
      <c r="A63" s="55">
        <v>62</v>
      </c>
      <c r="B63" s="55" t="s">
        <v>981</v>
      </c>
      <c r="C63" s="55" t="s">
        <v>1102</v>
      </c>
      <c r="D63" s="55" t="s">
        <v>1103</v>
      </c>
    </row>
    <row r="64" spans="1:4">
      <c r="A64" s="55">
        <v>63</v>
      </c>
      <c r="B64" s="55" t="s">
        <v>981</v>
      </c>
      <c r="C64" s="55" t="s">
        <v>1104</v>
      </c>
      <c r="D64" s="55" t="s">
        <v>1105</v>
      </c>
    </row>
    <row r="65" spans="1:4">
      <c r="A65" s="55">
        <v>64</v>
      </c>
      <c r="B65" s="55" t="s">
        <v>981</v>
      </c>
      <c r="C65" s="55" t="s">
        <v>1106</v>
      </c>
      <c r="D65" s="55" t="s">
        <v>1107</v>
      </c>
    </row>
    <row r="66" spans="1:4">
      <c r="A66" s="55">
        <v>65</v>
      </c>
      <c r="B66" s="55" t="s">
        <v>981</v>
      </c>
      <c r="C66" s="55" t="s">
        <v>1108</v>
      </c>
      <c r="D66" s="55" t="s">
        <v>1109</v>
      </c>
    </row>
    <row r="67" spans="1:4">
      <c r="A67" s="55">
        <v>66</v>
      </c>
      <c r="B67" s="55" t="s">
        <v>981</v>
      </c>
      <c r="C67" s="55" t="s">
        <v>1110</v>
      </c>
      <c r="D67" s="55" t="s">
        <v>1111</v>
      </c>
    </row>
    <row r="68" spans="1:4">
      <c r="A68" s="55">
        <v>67</v>
      </c>
      <c r="B68" s="55" t="s">
        <v>981</v>
      </c>
      <c r="C68" s="55" t="s">
        <v>1112</v>
      </c>
      <c r="D68" s="55" t="s">
        <v>1113</v>
      </c>
    </row>
    <row r="69" spans="1:4">
      <c r="A69" s="55">
        <v>68</v>
      </c>
      <c r="B69" s="55" t="s">
        <v>981</v>
      </c>
      <c r="C69" s="55" t="s">
        <v>1114</v>
      </c>
      <c r="D69" s="55" t="s">
        <v>1115</v>
      </c>
    </row>
    <row r="70" spans="1:4">
      <c r="A70" s="55">
        <v>69</v>
      </c>
      <c r="B70" s="55" t="s">
        <v>981</v>
      </c>
      <c r="C70" s="55" t="s">
        <v>1116</v>
      </c>
      <c r="D70" s="55" t="s">
        <v>1117</v>
      </c>
    </row>
    <row r="71" spans="1:4">
      <c r="A71" s="55">
        <v>70</v>
      </c>
      <c r="B71" s="55" t="s">
        <v>981</v>
      </c>
      <c r="C71" s="55" t="s">
        <v>1118</v>
      </c>
      <c r="D71" s="55" t="s">
        <v>1119</v>
      </c>
    </row>
    <row r="72" spans="1:4">
      <c r="A72" s="55">
        <v>71</v>
      </c>
      <c r="B72" s="55" t="s">
        <v>981</v>
      </c>
      <c r="C72" s="55" t="s">
        <v>1120</v>
      </c>
      <c r="D72" s="55" t="s">
        <v>1121</v>
      </c>
    </row>
    <row r="73" spans="1:4">
      <c r="A73" s="55">
        <v>72</v>
      </c>
      <c r="B73" s="55" t="s">
        <v>981</v>
      </c>
      <c r="C73" s="55" t="s">
        <v>1122</v>
      </c>
      <c r="D73" s="55" t="s">
        <v>1123</v>
      </c>
    </row>
    <row r="74" spans="1:4">
      <c r="A74" s="55">
        <v>73</v>
      </c>
      <c r="B74" s="55" t="s">
        <v>981</v>
      </c>
      <c r="C74" s="55" t="s">
        <v>1124</v>
      </c>
      <c r="D74" s="55" t="s">
        <v>1125</v>
      </c>
    </row>
    <row r="75" spans="1:4">
      <c r="A75" s="55">
        <v>74</v>
      </c>
      <c r="B75" s="55" t="s">
        <v>981</v>
      </c>
      <c r="C75" s="55" t="s">
        <v>1126</v>
      </c>
      <c r="D75" s="55" t="s">
        <v>1127</v>
      </c>
    </row>
    <row r="76" spans="1:4">
      <c r="A76" s="55">
        <v>75</v>
      </c>
      <c r="B76" s="55" t="s">
        <v>981</v>
      </c>
      <c r="C76" s="55" t="s">
        <v>1128</v>
      </c>
      <c r="D76" s="55" t="s">
        <v>1129</v>
      </c>
    </row>
    <row r="77" spans="1:4">
      <c r="A77" s="55">
        <v>76</v>
      </c>
      <c r="B77" s="55" t="s">
        <v>981</v>
      </c>
      <c r="C77" s="55" t="s">
        <v>1130</v>
      </c>
      <c r="D77" s="55" t="s">
        <v>1131</v>
      </c>
    </row>
    <row r="78" spans="1:4">
      <c r="A78" s="55">
        <v>77</v>
      </c>
      <c r="B78" s="55" t="s">
        <v>981</v>
      </c>
      <c r="C78" s="55" t="s">
        <v>1132</v>
      </c>
      <c r="D78" s="55" t="s">
        <v>1133</v>
      </c>
    </row>
    <row r="79" spans="1:4">
      <c r="A79" s="55">
        <v>78</v>
      </c>
      <c r="B79" s="55" t="s">
        <v>981</v>
      </c>
      <c r="C79" s="55" t="s">
        <v>1134</v>
      </c>
      <c r="D79" s="55" t="s">
        <v>1135</v>
      </c>
    </row>
    <row r="80" spans="1:4">
      <c r="A80" s="55">
        <v>79</v>
      </c>
      <c r="B80" s="55" t="s">
        <v>981</v>
      </c>
      <c r="C80" s="55" t="s">
        <v>1136</v>
      </c>
      <c r="D80" s="55" t="s">
        <v>1137</v>
      </c>
    </row>
    <row r="81" spans="1:4">
      <c r="A81" s="55">
        <v>80</v>
      </c>
      <c r="B81" s="55" t="s">
        <v>981</v>
      </c>
      <c r="C81" s="55" t="s">
        <v>1138</v>
      </c>
      <c r="D81" s="55" t="s">
        <v>1139</v>
      </c>
    </row>
    <row r="82" spans="1:4">
      <c r="A82" s="55">
        <v>81</v>
      </c>
      <c r="B82" s="55" t="s">
        <v>981</v>
      </c>
      <c r="C82" s="55" t="s">
        <v>1140</v>
      </c>
      <c r="D82" s="55" t="s">
        <v>1141</v>
      </c>
    </row>
    <row r="83" spans="1:4">
      <c r="A83" s="55">
        <v>82</v>
      </c>
      <c r="B83" s="55" t="s">
        <v>981</v>
      </c>
      <c r="C83" s="55" t="s">
        <v>1142</v>
      </c>
      <c r="D83" s="55" t="s">
        <v>1143</v>
      </c>
    </row>
    <row r="84" spans="1:4">
      <c r="A84" s="55">
        <v>83</v>
      </c>
      <c r="B84" s="55" t="s">
        <v>981</v>
      </c>
      <c r="C84" s="55" t="s">
        <v>1144</v>
      </c>
      <c r="D84" s="55" t="s">
        <v>1145</v>
      </c>
    </row>
    <row r="85" spans="1:4">
      <c r="A85" s="55">
        <v>84</v>
      </c>
      <c r="B85" s="55" t="s">
        <v>981</v>
      </c>
      <c r="C85" s="55" t="s">
        <v>1146</v>
      </c>
      <c r="D85" s="55" t="s">
        <v>1147</v>
      </c>
    </row>
    <row r="86" spans="1:4">
      <c r="A86" s="55">
        <v>85</v>
      </c>
      <c r="B86" s="55" t="s">
        <v>981</v>
      </c>
      <c r="C86" s="55" t="s">
        <v>1148</v>
      </c>
      <c r="D86" s="55" t="s">
        <v>1149</v>
      </c>
    </row>
    <row r="87" spans="1:4">
      <c r="A87" s="55">
        <v>86</v>
      </c>
      <c r="B87" s="55" t="s">
        <v>981</v>
      </c>
      <c r="C87" s="55" t="s">
        <v>1150</v>
      </c>
      <c r="D87" s="55" t="s">
        <v>1151</v>
      </c>
    </row>
    <row r="88" spans="1:4">
      <c r="A88" s="55">
        <v>87</v>
      </c>
      <c r="B88" s="55" t="s">
        <v>981</v>
      </c>
      <c r="C88" s="55" t="s">
        <v>1152</v>
      </c>
      <c r="D88" s="55" t="s">
        <v>1153</v>
      </c>
    </row>
    <row r="89" spans="1:4">
      <c r="A89" s="55">
        <v>88</v>
      </c>
      <c r="B89" s="55" t="s">
        <v>981</v>
      </c>
      <c r="C89" s="55" t="s">
        <v>1154</v>
      </c>
      <c r="D89" s="55" t="s">
        <v>1155</v>
      </c>
    </row>
    <row r="90" spans="1:4">
      <c r="A90" s="55">
        <v>89</v>
      </c>
      <c r="B90" s="55" t="s">
        <v>981</v>
      </c>
      <c r="C90" s="55" t="s">
        <v>1156</v>
      </c>
      <c r="D90" s="55" t="s">
        <v>1157</v>
      </c>
    </row>
    <row r="91" spans="1:4">
      <c r="A91" s="55">
        <v>90</v>
      </c>
      <c r="B91" s="55" t="s">
        <v>981</v>
      </c>
      <c r="C91" s="55" t="s">
        <v>1158</v>
      </c>
      <c r="D91" s="55" t="s">
        <v>1159</v>
      </c>
    </row>
    <row r="92" spans="1:4">
      <c r="A92" s="55">
        <v>91</v>
      </c>
      <c r="B92" s="55" t="s">
        <v>981</v>
      </c>
      <c r="C92" s="55" t="s">
        <v>1160</v>
      </c>
      <c r="D92" s="55" t="s">
        <v>1161</v>
      </c>
    </row>
    <row r="93" spans="1:4">
      <c r="A93" s="55">
        <v>92</v>
      </c>
      <c r="B93" s="55" t="s">
        <v>981</v>
      </c>
      <c r="C93" s="55" t="s">
        <v>1162</v>
      </c>
      <c r="D93" s="55" t="s">
        <v>1163</v>
      </c>
    </row>
    <row r="94" spans="1:4">
      <c r="A94" s="55">
        <v>93</v>
      </c>
      <c r="B94" s="55" t="s">
        <v>981</v>
      </c>
      <c r="C94" s="55" t="s">
        <v>1164</v>
      </c>
      <c r="D94" s="55" t="s">
        <v>1165</v>
      </c>
    </row>
    <row r="95" spans="1:4">
      <c r="A95" s="55">
        <v>94</v>
      </c>
      <c r="B95" s="55" t="s">
        <v>981</v>
      </c>
      <c r="C95" s="55" t="s">
        <v>1166</v>
      </c>
      <c r="D95" s="55" t="s">
        <v>1167</v>
      </c>
    </row>
    <row r="96" spans="1:4">
      <c r="A96" s="55">
        <v>95</v>
      </c>
      <c r="B96" s="55" t="s">
        <v>981</v>
      </c>
      <c r="C96" s="55" t="s">
        <v>1168</v>
      </c>
      <c r="D96" s="55" t="s">
        <v>1169</v>
      </c>
    </row>
    <row r="97" spans="1:4">
      <c r="A97" s="55">
        <v>96</v>
      </c>
      <c r="B97" s="55" t="s">
        <v>981</v>
      </c>
      <c r="C97" s="55" t="s">
        <v>1170</v>
      </c>
      <c r="D97" s="55" t="s">
        <v>1171</v>
      </c>
    </row>
    <row r="98" spans="1:4">
      <c r="A98" s="55">
        <v>97</v>
      </c>
      <c r="B98" s="55" t="s">
        <v>981</v>
      </c>
      <c r="C98" s="55" t="s">
        <v>1172</v>
      </c>
      <c r="D98" s="55" t="s">
        <v>1173</v>
      </c>
    </row>
    <row r="99" spans="1:4">
      <c r="A99" s="55">
        <v>98</v>
      </c>
      <c r="B99" s="55" t="s">
        <v>981</v>
      </c>
      <c r="C99" s="55" t="s">
        <v>1174</v>
      </c>
      <c r="D99" s="55" t="s">
        <v>1175</v>
      </c>
    </row>
    <row r="100" spans="1:4">
      <c r="A100" s="55">
        <v>99</v>
      </c>
      <c r="B100" s="55" t="s">
        <v>981</v>
      </c>
      <c r="C100" s="55" t="s">
        <v>1176</v>
      </c>
      <c r="D100" s="55" t="s">
        <v>1177</v>
      </c>
    </row>
    <row r="101" spans="1:4">
      <c r="A101" s="55">
        <v>100</v>
      </c>
      <c r="B101" s="55" t="s">
        <v>981</v>
      </c>
      <c r="C101" s="55" t="s">
        <v>1178</v>
      </c>
      <c r="D101" s="55" t="s">
        <v>1179</v>
      </c>
    </row>
    <row r="102" spans="1:4">
      <c r="A102" s="55">
        <v>101</v>
      </c>
      <c r="B102" s="55" t="s">
        <v>981</v>
      </c>
      <c r="C102" s="55" t="s">
        <v>1180</v>
      </c>
      <c r="D102" s="55" t="s">
        <v>1181</v>
      </c>
    </row>
    <row r="103" spans="1:4">
      <c r="A103" s="55">
        <v>102</v>
      </c>
      <c r="B103" s="55" t="s">
        <v>981</v>
      </c>
      <c r="C103" s="55" t="s">
        <v>1182</v>
      </c>
      <c r="D103" s="55" t="s">
        <v>1183</v>
      </c>
    </row>
    <row r="104" spans="1:4">
      <c r="A104" s="55">
        <v>103</v>
      </c>
      <c r="B104" s="55" t="s">
        <v>981</v>
      </c>
      <c r="C104" s="55" t="s">
        <v>1184</v>
      </c>
      <c r="D104" s="55" t="s">
        <v>1185</v>
      </c>
    </row>
    <row r="105" spans="1:4">
      <c r="A105" s="55">
        <v>104</v>
      </c>
      <c r="B105" s="55" t="s">
        <v>981</v>
      </c>
      <c r="C105" s="55" t="s">
        <v>1186</v>
      </c>
      <c r="D105" s="55" t="s">
        <v>1187</v>
      </c>
    </row>
    <row r="106" spans="1:4">
      <c r="A106" s="55">
        <v>105</v>
      </c>
      <c r="B106" s="55" t="s">
        <v>981</v>
      </c>
      <c r="C106" s="55" t="s">
        <v>1188</v>
      </c>
      <c r="D106" s="55" t="s">
        <v>1189</v>
      </c>
    </row>
    <row r="107" spans="1:4">
      <c r="A107" s="55">
        <v>106</v>
      </c>
      <c r="B107" s="55" t="s">
        <v>981</v>
      </c>
      <c r="C107" s="55" t="s">
        <v>1190</v>
      </c>
      <c r="D107" s="55" t="s">
        <v>1191</v>
      </c>
    </row>
    <row r="108" spans="1:4">
      <c r="A108" s="55">
        <v>107</v>
      </c>
      <c r="B108" s="55" t="s">
        <v>981</v>
      </c>
      <c r="C108" s="55" t="s">
        <v>1192</v>
      </c>
      <c r="D108" s="55" t="s">
        <v>1193</v>
      </c>
    </row>
    <row r="109" spans="1:4">
      <c r="A109" s="55">
        <v>108</v>
      </c>
      <c r="B109" s="55" t="s">
        <v>981</v>
      </c>
      <c r="C109" s="55" t="s">
        <v>1194</v>
      </c>
      <c r="D109" s="55" t="s">
        <v>1195</v>
      </c>
    </row>
    <row r="110" spans="1:4">
      <c r="A110" s="55">
        <v>109</v>
      </c>
      <c r="B110" s="55" t="s">
        <v>981</v>
      </c>
      <c r="C110" s="55" t="s">
        <v>1196</v>
      </c>
      <c r="D110" s="55" t="s">
        <v>1197</v>
      </c>
    </row>
    <row r="111" spans="1:4">
      <c r="A111" s="55">
        <v>110</v>
      </c>
      <c r="B111" s="55" t="s">
        <v>981</v>
      </c>
      <c r="C111" s="55" t="s">
        <v>1198</v>
      </c>
      <c r="D111" s="55" t="s">
        <v>1199</v>
      </c>
    </row>
    <row r="112" spans="1:4">
      <c r="A112" s="55">
        <v>111</v>
      </c>
      <c r="B112" s="55" t="s">
        <v>981</v>
      </c>
      <c r="C112" s="55" t="s">
        <v>1200</v>
      </c>
      <c r="D112" s="55" t="s">
        <v>1201</v>
      </c>
    </row>
    <row r="113" spans="1:4">
      <c r="A113" s="55">
        <v>112</v>
      </c>
      <c r="B113" s="55" t="s">
        <v>981</v>
      </c>
      <c r="C113" s="55" t="s">
        <v>1202</v>
      </c>
      <c r="D113" s="55" t="s">
        <v>1203</v>
      </c>
    </row>
  </sheetData>
  <dataConsolidate leftLabels="1"/>
  <phoneticPr fontId="10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00"/>
  </cols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5"/>
  </cols>
  <sheetData/>
  <phoneticPr fontId="10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5"/>
  </cols>
  <sheetData/>
  <phoneticPr fontId="10" type="noConversion"/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1211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1"/>
  </cols>
  <sheetData/>
  <sheetProtection formatColumns="0" formatRows="0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6"/>
    <col min="2" max="2" width="66.7109375" style="146" bestFit="1" customWidth="1"/>
    <col min="3" max="16384" width="9.140625" style="146"/>
  </cols>
  <sheetData>
    <row r="1" spans="1:3">
      <c r="A1" s="146" t="s">
        <v>97</v>
      </c>
      <c r="B1" s="146" t="s">
        <v>98</v>
      </c>
      <c r="C1" s="146" t="s">
        <v>99</v>
      </c>
    </row>
    <row r="2" spans="1:3">
      <c r="A2" s="146">
        <v>4189678</v>
      </c>
      <c r="B2" s="146" t="s">
        <v>384</v>
      </c>
      <c r="C2" s="146" t="s">
        <v>153</v>
      </c>
    </row>
    <row r="3" spans="1:3">
      <c r="A3" s="146">
        <v>4190415</v>
      </c>
      <c r="B3" s="146" t="s">
        <v>385</v>
      </c>
      <c r="C3" s="146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162</vt:i4>
      </vt:variant>
    </vt:vector>
  </HeadingPairs>
  <TitlesOfParts>
    <vt:vector size="170" baseType="lpstr">
      <vt:lpstr>Инструкция</vt:lpstr>
      <vt:lpstr>Титульный</vt:lpstr>
      <vt:lpstr>Территории</vt:lpstr>
      <vt:lpstr>ВД и СКИ</vt:lpstr>
      <vt:lpstr>Форма 1.0.1 | Форма 4.7</vt:lpstr>
      <vt:lpstr>Форма 4.7</vt:lpstr>
      <vt:lpstr>Комментарии</vt:lpstr>
      <vt:lpstr>Проверка</vt:lpstr>
      <vt:lpstr>activity</vt:lpstr>
      <vt:lpstr>availability_price</vt:lpstr>
      <vt:lpstr>checkCell_List09</vt:lpstr>
      <vt:lpstr>checkCell_List11</vt:lpstr>
      <vt:lpstr>checkDEfCell_List09</vt:lpstr>
      <vt:lpstr>chkGetUpdatesValue</vt:lpstr>
      <vt:lpstr>chkNoUpdatesValue</vt:lpstr>
      <vt:lpstr>code</vt:lpstr>
      <vt:lpstr>connection_flag</vt:lpstr>
      <vt:lpstr>copy_f_quart</vt:lpstr>
      <vt:lpstr>copy_f_year</vt:lpstr>
      <vt:lpstr>CURRENT_DATE</vt:lpstr>
      <vt:lpstr>data_List11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et_List11_1</vt:lpstr>
      <vt:lpstr>f_quart</vt:lpstr>
      <vt:lpstr>f_year</vt:lpstr>
      <vt:lpstr>fil</vt:lpstr>
      <vt:lpstr>fil_flag</vt:lpstr>
      <vt:lpstr>FirstLine</vt:lpstr>
      <vt:lpstr>flag_publication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kind_of_org_type</vt:lpstr>
      <vt:lpstr>kind_of_publication</vt:lpstr>
      <vt:lpstr>kind_of_purchase_method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List11_GroundMaterials_1</vt:lpstr>
      <vt:lpstr>List11_note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obj_List02_22</vt:lpstr>
      <vt:lpstr>objective_of_IPR</vt:lpstr>
      <vt:lpstr>org</vt:lpstr>
      <vt:lpstr>Org_Address</vt:lpstr>
      <vt:lpstr>ORG_END_DATE</vt:lpstr>
      <vt:lpstr>Org_main</vt:lpstr>
      <vt:lpstr>Org_otv_lico</vt:lpstr>
      <vt:lpstr>ORG_START_DATE</vt:lpstr>
      <vt:lpstr>pCng_List11_1</vt:lpstr>
      <vt:lpstr>pCng_List11_2</vt:lpstr>
      <vt:lpstr>pCng_List11_3</vt:lpstr>
      <vt:lpstr>pDel_Comm</vt:lpstr>
      <vt:lpstr>pDel_List03</vt:lpstr>
      <vt:lpstr>pDel_List04</vt:lpstr>
      <vt:lpstr>pDel_List09_0</vt:lpstr>
      <vt:lpstr>pDel_List09_1</vt:lpstr>
      <vt:lpstr>pDel_List09_2</vt:lpstr>
      <vt:lpstr>pDel_List11_1</vt:lpstr>
      <vt:lpstr>pDel_List11_2</vt:lpstr>
      <vt:lpstr>pDel_List11_3</vt:lpstr>
      <vt:lpstr>pDelList07_01</vt:lpstr>
      <vt:lpstr>pDelList07_04</vt:lpstr>
      <vt:lpstr>pDelList07_05</vt:lpstr>
      <vt:lpstr>pIns_Comm</vt:lpstr>
      <vt:lpstr>pIns_List02</vt:lpstr>
      <vt:lpstr>pIns_List03</vt:lpstr>
      <vt:lpstr>pIns_List04</vt:lpstr>
      <vt:lpstr>pIns_List07_01</vt:lpstr>
      <vt:lpstr>pIns_List07_04</vt:lpstr>
      <vt:lpstr>pIns_List07_05</vt:lpstr>
      <vt:lpstr>pIns_List09_0</vt:lpstr>
      <vt:lpstr>pIns_List11_1</vt:lpstr>
      <vt:lpstr>pIns_List11_2</vt:lpstr>
      <vt:lpstr>pIns_List11_3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source_of_funding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об условиях, на которых осуществляется поставка товаров (оказание услуг)</dc:title>
  <dc:subject>Информация об условиях, на которых осуществляется поставка товаров (оказание услуг)</dc:subject>
  <dc:creator>--</dc:creator>
  <cp:lastModifiedBy>Марина Гурышева</cp:lastModifiedBy>
  <dcterms:created xsi:type="dcterms:W3CDTF">2014-08-18T08:57:48Z</dcterms:created>
  <dcterms:modified xsi:type="dcterms:W3CDTF">2022-06-08T09:43:32Z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1.0.1</vt:lpwstr>
  </property>
  <property fmtid="{D5CDD505-2E9C-101B-9397-08002B2CF9AE}" pid="3" name="TemplateOperationMode">
    <vt:i4>3</vt:i4>
  </property>
  <property fmtid="{D5CDD505-2E9C-101B-9397-08002B2CF9AE}" pid="4" name="Version">
    <vt:lpwstr>FAS.JKH.OPEN.INFO.TERMS.WARM</vt:lpwstr>
  </property>
  <property fmtid="{D5CDD505-2E9C-101B-9397-08002B2CF9AE}" pid="5" name="keywords">
    <vt:lpwstr/>
  </property>
  <property fmtid="{D5CDD505-2E9C-101B-9397-08002B2CF9AE}" pid="6" name="Periodicity">
    <vt:lpwstr>YEAR</vt:lpwstr>
  </property>
  <property fmtid="{D5CDD505-2E9C-101B-9397-08002B2CF9AE}" pid="7" name="TypePlanning">
    <vt:lpwstr>PLAN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